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4 sjednica-rujan\finale\"/>
    </mc:Choice>
  </mc:AlternateContent>
  <xr:revisionPtr revIDLastSave="0" documentId="8_{EFEFD0E5-E2AA-4D79-8EBB-9BE67CB5A7BF}" xr6:coauthVersionLast="47" xr6:coauthVersionMax="47" xr10:uidLastSave="{00000000-0000-0000-0000-000000000000}"/>
  <bookViews>
    <workbookView xWindow="-110" yWindow="-110" windowWidth="25820" windowHeight="14020" xr2:uid="{79D4AC1B-FC81-4721-AC2D-674871EF10E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4" i="1" l="1"/>
  <c r="H893" i="1" s="1"/>
  <c r="G894" i="1"/>
  <c r="G893" i="1" s="1"/>
  <c r="G890" i="1"/>
  <c r="H887" i="1"/>
  <c r="H886" i="1" s="1"/>
  <c r="G887" i="1"/>
  <c r="G886" i="1" s="1"/>
  <c r="G885" i="1" s="1"/>
  <c r="G884" i="1"/>
  <c r="H883" i="1"/>
  <c r="G883" i="1"/>
  <c r="H880" i="1"/>
  <c r="H879" i="1" s="1"/>
  <c r="G880" i="1"/>
  <c r="G879" i="1" s="1"/>
  <c r="G876" i="1" s="1"/>
  <c r="G878" i="1"/>
  <c r="H877" i="1"/>
  <c r="G877" i="1"/>
  <c r="H873" i="1"/>
  <c r="G873" i="1"/>
  <c r="H872" i="1"/>
  <c r="H870" i="1" s="1"/>
  <c r="G872" i="1"/>
  <c r="H871" i="1"/>
  <c r="G871" i="1"/>
  <c r="H862" i="1"/>
  <c r="H861" i="1" s="1"/>
  <c r="G862" i="1"/>
  <c r="G861" i="1" s="1"/>
  <c r="G860" i="1" s="1"/>
  <c r="G859" i="1"/>
  <c r="H857" i="1"/>
  <c r="H856" i="1" s="1"/>
  <c r="G857" i="1"/>
  <c r="G856" i="1" s="1"/>
  <c r="G855" i="1" s="1"/>
  <c r="G854" i="1"/>
  <c r="H853" i="1"/>
  <c r="G853" i="1"/>
  <c r="H851" i="1"/>
  <c r="H850" i="1" s="1"/>
  <c r="G851" i="1"/>
  <c r="G850" i="1" s="1"/>
  <c r="G847" i="1" s="1"/>
  <c r="G849" i="1"/>
  <c r="H848" i="1"/>
  <c r="H845" i="1"/>
  <c r="G845" i="1"/>
  <c r="H844" i="1"/>
  <c r="H842" i="1" s="1"/>
  <c r="G844" i="1"/>
  <c r="G842" i="1" s="1"/>
  <c r="H843" i="1"/>
  <c r="G843" i="1"/>
  <c r="H840" i="1"/>
  <c r="G840" i="1"/>
  <c r="H839" i="1"/>
  <c r="H837" i="1" s="1"/>
  <c r="G839" i="1"/>
  <c r="G837" i="1" s="1"/>
  <c r="H838" i="1"/>
  <c r="H836" i="1"/>
  <c r="G836" i="1"/>
  <c r="H834" i="1"/>
  <c r="G834" i="1"/>
  <c r="H833" i="1"/>
  <c r="G833" i="1"/>
  <c r="H829" i="1"/>
  <c r="G829" i="1"/>
  <c r="H828" i="1"/>
  <c r="G828" i="1"/>
  <c r="H825" i="1"/>
  <c r="G825" i="1"/>
  <c r="H823" i="1"/>
  <c r="H822" i="1" s="1"/>
  <c r="G823" i="1"/>
  <c r="G822" i="1" s="1"/>
  <c r="G821" i="1" s="1"/>
  <c r="G820" i="1"/>
  <c r="H819" i="1"/>
  <c r="H817" i="1"/>
  <c r="H816" i="1" s="1"/>
  <c r="H815" i="1" s="1"/>
  <c r="G817" i="1"/>
  <c r="G816" i="1"/>
  <c r="G815" i="1"/>
  <c r="G814" i="1"/>
  <c r="H812" i="1"/>
  <c r="H811" i="1" s="1"/>
  <c r="H809" i="1" s="1"/>
  <c r="G812" i="1"/>
  <c r="G811" i="1"/>
  <c r="H810" i="1"/>
  <c r="G810" i="1"/>
  <c r="G809" i="1"/>
  <c r="H808" i="1"/>
  <c r="G808" i="1"/>
  <c r="H806" i="1"/>
  <c r="G806" i="1"/>
  <c r="H805" i="1"/>
  <c r="H803" i="1" s="1"/>
  <c r="G805" i="1"/>
  <c r="G803" i="1" s="1"/>
  <c r="G804" i="1"/>
  <c r="H801" i="1"/>
  <c r="G801" i="1"/>
  <c r="H800" i="1"/>
  <c r="H798" i="1" s="1"/>
  <c r="G800" i="1"/>
  <c r="G798" i="1" s="1"/>
  <c r="H799" i="1"/>
  <c r="H797" i="1"/>
  <c r="G797" i="1"/>
  <c r="H795" i="1"/>
  <c r="H794" i="1" s="1"/>
  <c r="G795" i="1"/>
  <c r="G794" i="1"/>
  <c r="H790" i="1"/>
  <c r="H789" i="1" s="1"/>
  <c r="G790" i="1"/>
  <c r="G789" i="1"/>
  <c r="H786" i="1"/>
  <c r="G786" i="1"/>
  <c r="H784" i="1"/>
  <c r="H783" i="1" s="1"/>
  <c r="H782" i="1" s="1"/>
  <c r="G784" i="1"/>
  <c r="G783" i="1" s="1"/>
  <c r="G782" i="1" s="1"/>
  <c r="H781" i="1"/>
  <c r="H779" i="1"/>
  <c r="H778" i="1" s="1"/>
  <c r="H777" i="1" s="1"/>
  <c r="G779" i="1"/>
  <c r="G778" i="1" s="1"/>
  <c r="G777" i="1" s="1"/>
  <c r="H776" i="1"/>
  <c r="H775" i="1"/>
  <c r="G775" i="1"/>
  <c r="H773" i="1"/>
  <c r="H772" i="1" s="1"/>
  <c r="H769" i="1" s="1"/>
  <c r="G773" i="1"/>
  <c r="G772" i="1"/>
  <c r="G769" i="1" s="1"/>
  <c r="G771" i="1"/>
  <c r="G770" i="1"/>
  <c r="H767" i="1"/>
  <c r="G767" i="1"/>
  <c r="H766" i="1"/>
  <c r="G766" i="1"/>
  <c r="H765" i="1"/>
  <c r="G765" i="1"/>
  <c r="H761" i="1"/>
  <c r="G761" i="1"/>
  <c r="H760" i="1"/>
  <c r="G760" i="1"/>
  <c r="H755" i="1"/>
  <c r="H754" i="1" s="1"/>
  <c r="H753" i="1" s="1"/>
  <c r="G755" i="1"/>
  <c r="G754" i="1" s="1"/>
  <c r="G753" i="1" s="1"/>
  <c r="H751" i="1"/>
  <c r="G751" i="1"/>
  <c r="H749" i="1"/>
  <c r="H748" i="1" s="1"/>
  <c r="H745" i="1" s="1"/>
  <c r="G749" i="1"/>
  <c r="G748" i="1"/>
  <c r="G745" i="1" s="1"/>
  <c r="H747" i="1"/>
  <c r="G747" i="1"/>
  <c r="H746" i="1"/>
  <c r="G746" i="1"/>
  <c r="H743" i="1"/>
  <c r="G743" i="1"/>
  <c r="H742" i="1"/>
  <c r="G742" i="1"/>
  <c r="G741" i="1" s="1"/>
  <c r="H741" i="1"/>
  <c r="H737" i="1"/>
  <c r="G737" i="1"/>
  <c r="G736" i="1" s="1"/>
  <c r="H736" i="1"/>
  <c r="H731" i="1"/>
  <c r="H730" i="1" s="1"/>
  <c r="H729" i="1" s="1"/>
  <c r="G731" i="1"/>
  <c r="G730" i="1" s="1"/>
  <c r="G729" i="1" s="1"/>
  <c r="G728" i="1"/>
  <c r="H727" i="1"/>
  <c r="H725" i="1"/>
  <c r="H724" i="1" s="1"/>
  <c r="H721" i="1" s="1"/>
  <c r="G725" i="1"/>
  <c r="G724" i="1"/>
  <c r="G721" i="1" s="1"/>
  <c r="H723" i="1"/>
  <c r="G723" i="1"/>
  <c r="H722" i="1"/>
  <c r="G722" i="1"/>
  <c r="H719" i="1"/>
  <c r="G719" i="1"/>
  <c r="H718" i="1"/>
  <c r="H717" i="1" s="1"/>
  <c r="G718" i="1"/>
  <c r="G717" i="1" s="1"/>
  <c r="H713" i="1"/>
  <c r="H712" i="1" s="1"/>
  <c r="G713" i="1"/>
  <c r="G712" i="1" s="1"/>
  <c r="H707" i="1"/>
  <c r="H706" i="1" s="1"/>
  <c r="H705" i="1" s="1"/>
  <c r="G707" i="1"/>
  <c r="G706" i="1" s="1"/>
  <c r="G705" i="1" s="1"/>
  <c r="H704" i="1"/>
  <c r="G704" i="1"/>
  <c r="H701" i="1"/>
  <c r="H700" i="1" s="1"/>
  <c r="H697" i="1" s="1"/>
  <c r="G701" i="1"/>
  <c r="G700" i="1"/>
  <c r="G697" i="1" s="1"/>
  <c r="G699" i="1"/>
  <c r="H698" i="1"/>
  <c r="G698" i="1"/>
  <c r="H695" i="1"/>
  <c r="G695" i="1"/>
  <c r="H694" i="1"/>
  <c r="H693" i="1" s="1"/>
  <c r="G694" i="1"/>
  <c r="G693" i="1"/>
  <c r="H689" i="1"/>
  <c r="H688" i="1" s="1"/>
  <c r="G689" i="1"/>
  <c r="G688" i="1"/>
  <c r="G685" i="1" s="1"/>
  <c r="H683" i="1"/>
  <c r="H682" i="1" s="1"/>
  <c r="H681" i="1" s="1"/>
  <c r="G683" i="1"/>
  <c r="G682" i="1" s="1"/>
  <c r="G681" i="1" s="1"/>
  <c r="H680" i="1"/>
  <c r="H678" i="1"/>
  <c r="H677" i="1" s="1"/>
  <c r="H676" i="1" s="1"/>
  <c r="G678" i="1"/>
  <c r="G677" i="1" s="1"/>
  <c r="G676" i="1" s="1"/>
  <c r="H675" i="1"/>
  <c r="H674" i="1"/>
  <c r="G674" i="1"/>
  <c r="H672" i="1"/>
  <c r="H671" i="1" s="1"/>
  <c r="H668" i="1" s="1"/>
  <c r="G672" i="1"/>
  <c r="G671" i="1"/>
  <c r="G668" i="1" s="1"/>
  <c r="G670" i="1"/>
  <c r="G669" i="1"/>
  <c r="H666" i="1"/>
  <c r="G666" i="1"/>
  <c r="H665" i="1"/>
  <c r="G665" i="1"/>
  <c r="H664" i="1"/>
  <c r="G664" i="1"/>
  <c r="H660" i="1"/>
  <c r="G660" i="1"/>
  <c r="H658" i="1"/>
  <c r="H657" i="1" s="1"/>
  <c r="H656" i="1" s="1"/>
  <c r="G658" i="1"/>
  <c r="G657" i="1" s="1"/>
  <c r="G656" i="1" s="1"/>
  <c r="H651" i="1"/>
  <c r="G651" i="1"/>
  <c r="H650" i="1"/>
  <c r="G650" i="1"/>
  <c r="G649" i="1" s="1"/>
  <c r="H645" i="1"/>
  <c r="H644" i="1" s="1"/>
  <c r="G645" i="1"/>
  <c r="G644" i="1" s="1"/>
  <c r="H639" i="1"/>
  <c r="H638" i="1" s="1"/>
  <c r="H637" i="1" s="1"/>
  <c r="G639" i="1"/>
  <c r="G638" i="1" s="1"/>
  <c r="G637" i="1" s="1"/>
  <c r="H636" i="1"/>
  <c r="G636" i="1"/>
  <c r="H635" i="1"/>
  <c r="G635" i="1"/>
  <c r="H633" i="1"/>
  <c r="H632" i="1" s="1"/>
  <c r="H629" i="1" s="1"/>
  <c r="G633" i="1"/>
  <c r="G632" i="1"/>
  <c r="G629" i="1" s="1"/>
  <c r="G631" i="1"/>
  <c r="G630" i="1"/>
  <c r="H627" i="1"/>
  <c r="G627" i="1"/>
  <c r="H626" i="1"/>
  <c r="G626" i="1"/>
  <c r="G625" i="1"/>
  <c r="H621" i="1"/>
  <c r="H620" i="1" s="1"/>
  <c r="G621" i="1"/>
  <c r="G620" i="1"/>
  <c r="H615" i="1"/>
  <c r="H614" i="1" s="1"/>
  <c r="H613" i="1" s="1"/>
  <c r="G615" i="1"/>
  <c r="G614" i="1" s="1"/>
  <c r="G613" i="1" s="1"/>
  <c r="H612" i="1"/>
  <c r="H611" i="1"/>
  <c r="G611" i="1"/>
  <c r="H609" i="1"/>
  <c r="H608" i="1" s="1"/>
  <c r="H605" i="1" s="1"/>
  <c r="G609" i="1"/>
  <c r="G608" i="1"/>
  <c r="G605" i="1" s="1"/>
  <c r="G607" i="1"/>
  <c r="G606" i="1"/>
  <c r="H603" i="1"/>
  <c r="G603" i="1"/>
  <c r="H602" i="1"/>
  <c r="G602" i="1"/>
  <c r="H601" i="1"/>
  <c r="G601" i="1"/>
  <c r="H597" i="1"/>
  <c r="G597" i="1"/>
  <c r="H596" i="1"/>
  <c r="G596" i="1"/>
  <c r="H589" i="1"/>
  <c r="G589" i="1"/>
  <c r="H586" i="1"/>
  <c r="G586" i="1"/>
  <c r="H585" i="1"/>
  <c r="G585" i="1"/>
  <c r="H584" i="1"/>
  <c r="G584" i="1"/>
  <c r="H580" i="1"/>
  <c r="G580" i="1"/>
  <c r="H579" i="1"/>
  <c r="G579" i="1"/>
  <c r="H574" i="1"/>
  <c r="H573" i="1" s="1"/>
  <c r="H572" i="1" s="1"/>
  <c r="G574" i="1"/>
  <c r="G573" i="1" s="1"/>
  <c r="G572" i="1" s="1"/>
  <c r="H570" i="1"/>
  <c r="G570" i="1"/>
  <c r="H568" i="1"/>
  <c r="H567" i="1" s="1"/>
  <c r="H564" i="1" s="1"/>
  <c r="G568" i="1"/>
  <c r="G567" i="1"/>
  <c r="G564" i="1" s="1"/>
  <c r="H566" i="1"/>
  <c r="G566" i="1"/>
  <c r="H565" i="1"/>
  <c r="G565" i="1"/>
  <c r="H561" i="1"/>
  <c r="H560" i="1" s="1"/>
  <c r="G561" i="1"/>
  <c r="G560" i="1"/>
  <c r="G557" i="1" s="1"/>
  <c r="H555" i="1"/>
  <c r="H554" i="1" s="1"/>
  <c r="H553" i="1" s="1"/>
  <c r="G555" i="1"/>
  <c r="G554" i="1" s="1"/>
  <c r="G553" i="1" s="1"/>
  <c r="H552" i="1"/>
  <c r="H548" i="1"/>
  <c r="H547" i="1" s="1"/>
  <c r="H544" i="1" s="1"/>
  <c r="G548" i="1"/>
  <c r="G547" i="1"/>
  <c r="G544" i="1" s="1"/>
  <c r="H546" i="1"/>
  <c r="G546" i="1"/>
  <c r="G545" i="1"/>
  <c r="H541" i="1"/>
  <c r="G541" i="1"/>
  <c r="H540" i="1"/>
  <c r="G540" i="1"/>
  <c r="H539" i="1"/>
  <c r="G539" i="1"/>
  <c r="H534" i="1"/>
  <c r="G534" i="1"/>
  <c r="H533" i="1"/>
  <c r="H530" i="1" s="1"/>
  <c r="G533" i="1"/>
  <c r="G530" i="1" s="1"/>
  <c r="H527" i="1"/>
  <c r="H526" i="1" s="1"/>
  <c r="H525" i="1" s="1"/>
  <c r="G527" i="1"/>
  <c r="G526" i="1" s="1"/>
  <c r="G525" i="1" s="1"/>
  <c r="H520" i="1"/>
  <c r="G520" i="1"/>
  <c r="H519" i="1"/>
  <c r="G519" i="1"/>
  <c r="H513" i="1"/>
  <c r="H512" i="1" s="1"/>
  <c r="G513" i="1"/>
  <c r="G512" i="1" s="1"/>
  <c r="H506" i="1"/>
  <c r="H505" i="1" s="1"/>
  <c r="H502" i="1" s="1"/>
  <c r="G506" i="1"/>
  <c r="G505" i="1"/>
  <c r="G502" i="1" s="1"/>
  <c r="G504" i="1"/>
  <c r="H503" i="1"/>
  <c r="G503" i="1"/>
  <c r="H500" i="1"/>
  <c r="G500" i="1"/>
  <c r="H499" i="1"/>
  <c r="H498" i="1" s="1"/>
  <c r="G499" i="1"/>
  <c r="G498" i="1"/>
  <c r="H494" i="1"/>
  <c r="H493" i="1" s="1"/>
  <c r="G494" i="1"/>
  <c r="G493" i="1"/>
  <c r="G490" i="1" s="1"/>
  <c r="H488" i="1"/>
  <c r="H487" i="1" s="1"/>
  <c r="H486" i="1" s="1"/>
  <c r="G488" i="1"/>
  <c r="G487" i="1" s="1"/>
  <c r="G486" i="1" s="1"/>
  <c r="H485" i="1"/>
  <c r="H481" i="1"/>
  <c r="H480" i="1" s="1"/>
  <c r="H477" i="1" s="1"/>
  <c r="G481" i="1"/>
  <c r="G480" i="1"/>
  <c r="G477" i="1" s="1"/>
  <c r="H479" i="1"/>
  <c r="G479" i="1"/>
  <c r="G478" i="1"/>
  <c r="H472" i="1"/>
  <c r="G472" i="1"/>
  <c r="H471" i="1"/>
  <c r="G471" i="1"/>
  <c r="H470" i="1"/>
  <c r="G470" i="1"/>
  <c r="H463" i="1"/>
  <c r="G463" i="1"/>
  <c r="H462" i="1"/>
  <c r="H459" i="1" s="1"/>
  <c r="G462" i="1"/>
  <c r="G459" i="1" s="1"/>
  <c r="H451" i="1"/>
  <c r="G451" i="1"/>
  <c r="H450" i="1"/>
  <c r="G450" i="1"/>
  <c r="H449" i="1"/>
  <c r="G449" i="1"/>
  <c r="H448" i="1"/>
  <c r="G448" i="1"/>
  <c r="H446" i="1"/>
  <c r="G446" i="1"/>
  <c r="H445" i="1"/>
  <c r="G445" i="1"/>
  <c r="H444" i="1"/>
  <c r="G444" i="1"/>
  <c r="H443" i="1"/>
  <c r="G443" i="1"/>
  <c r="H442" i="1"/>
  <c r="G442" i="1"/>
  <c r="H440" i="1"/>
  <c r="G440" i="1"/>
  <c r="H439" i="1"/>
  <c r="G439" i="1"/>
  <c r="H438" i="1"/>
  <c r="G438" i="1"/>
  <c r="H437" i="1"/>
  <c r="G437" i="1"/>
  <c r="H436" i="1"/>
  <c r="G436" i="1"/>
  <c r="H434" i="1"/>
  <c r="G434" i="1"/>
  <c r="H433" i="1"/>
  <c r="G433" i="1"/>
  <c r="H432" i="1"/>
  <c r="G432" i="1"/>
  <c r="H431" i="1"/>
  <c r="G431" i="1"/>
  <c r="H430" i="1"/>
  <c r="G430" i="1"/>
  <c r="H428" i="1"/>
  <c r="G428" i="1"/>
  <c r="H427" i="1"/>
  <c r="G427" i="1"/>
  <c r="H426" i="1"/>
  <c r="G426" i="1"/>
  <c r="H425" i="1"/>
  <c r="G425" i="1"/>
  <c r="H424" i="1"/>
  <c r="G424" i="1"/>
  <c r="H419" i="1"/>
  <c r="G419" i="1"/>
  <c r="H418" i="1"/>
  <c r="G418" i="1"/>
  <c r="H417" i="1"/>
  <c r="G417" i="1"/>
  <c r="H416" i="1"/>
  <c r="G416" i="1"/>
  <c r="H415" i="1"/>
  <c r="G415" i="1"/>
  <c r="H413" i="1"/>
  <c r="G413" i="1"/>
  <c r="H412" i="1"/>
  <c r="G412" i="1"/>
  <c r="H411" i="1"/>
  <c r="G411" i="1"/>
  <c r="H410" i="1"/>
  <c r="G410" i="1"/>
  <c r="H409" i="1"/>
  <c r="G409" i="1"/>
  <c r="H407" i="1"/>
  <c r="G407" i="1"/>
  <c r="H406" i="1"/>
  <c r="G406" i="1"/>
  <c r="H405" i="1"/>
  <c r="G405" i="1"/>
  <c r="H404" i="1"/>
  <c r="G404" i="1"/>
  <c r="H403" i="1"/>
  <c r="G403" i="1"/>
  <c r="H401" i="1"/>
  <c r="G401" i="1"/>
  <c r="G361" i="1"/>
  <c r="F361" i="1"/>
  <c r="F360" i="1" s="1"/>
  <c r="E361" i="1"/>
  <c r="E360" i="1" s="1"/>
  <c r="E359" i="1" s="1"/>
  <c r="G360" i="1"/>
  <c r="G359" i="1" s="1"/>
  <c r="F359" i="1"/>
  <c r="F341" i="1"/>
  <c r="F340" i="1" s="1"/>
  <c r="F339" i="1" s="1"/>
  <c r="G339" i="1"/>
  <c r="E339" i="1"/>
  <c r="G338" i="1"/>
  <c r="G358" i="1" s="1"/>
  <c r="G357" i="1" s="1"/>
  <c r="G356" i="1" s="1"/>
  <c r="G352" i="1" s="1"/>
  <c r="F338" i="1"/>
  <c r="E338" i="1"/>
  <c r="E337" i="1" s="1"/>
  <c r="E336" i="1" s="1"/>
  <c r="E332" i="1" s="1"/>
  <c r="F335" i="1"/>
  <c r="F355" i="1" s="1"/>
  <c r="F354" i="1" s="1"/>
  <c r="F353" i="1" s="1"/>
  <c r="F334" i="1"/>
  <c r="F333" i="1" s="1"/>
  <c r="E307" i="1"/>
  <c r="G223" i="1"/>
  <c r="F223" i="1"/>
  <c r="F222" i="1" s="1"/>
  <c r="E223" i="1"/>
  <c r="G222" i="1"/>
  <c r="E222" i="1"/>
  <c r="G220" i="1"/>
  <c r="F220" i="1"/>
  <c r="F219" i="1" s="1"/>
  <c r="E220" i="1"/>
  <c r="H220" i="1" s="1"/>
  <c r="G219" i="1"/>
  <c r="I219" i="1" s="1"/>
  <c r="E219" i="1"/>
  <c r="G216" i="1"/>
  <c r="G209" i="1" s="1"/>
  <c r="F216" i="1"/>
  <c r="E216" i="1"/>
  <c r="G214" i="1"/>
  <c r="F214" i="1"/>
  <c r="F213" i="1" s="1"/>
  <c r="F251" i="1" s="1"/>
  <c r="E214" i="1"/>
  <c r="E213" i="1" s="1"/>
  <c r="E251" i="1" s="1"/>
  <c r="G213" i="1"/>
  <c r="G211" i="1"/>
  <c r="F211" i="1"/>
  <c r="E211" i="1"/>
  <c r="H211" i="1" s="1"/>
  <c r="G210" i="1"/>
  <c r="E210" i="1"/>
  <c r="E249" i="1" s="1"/>
  <c r="E209" i="1"/>
  <c r="E20" i="1" s="1"/>
  <c r="H207" i="1"/>
  <c r="G207" i="1"/>
  <c r="F207" i="1"/>
  <c r="E207" i="1"/>
  <c r="G205" i="1"/>
  <c r="F205" i="1"/>
  <c r="F204" i="1" s="1"/>
  <c r="F246" i="1" s="1"/>
  <c r="E205" i="1"/>
  <c r="G204" i="1"/>
  <c r="G196" i="1"/>
  <c r="F196" i="1"/>
  <c r="E196" i="1"/>
  <c r="H196" i="1" s="1"/>
  <c r="G192" i="1"/>
  <c r="I192" i="1" s="1"/>
  <c r="F192" i="1"/>
  <c r="E192" i="1"/>
  <c r="E191" i="1" s="1"/>
  <c r="E245" i="1" s="1"/>
  <c r="G186" i="1"/>
  <c r="I186" i="1" s="1"/>
  <c r="F186" i="1"/>
  <c r="E186" i="1"/>
  <c r="G182" i="1"/>
  <c r="G181" i="1" s="1"/>
  <c r="F182" i="1"/>
  <c r="F181" i="1" s="1"/>
  <c r="F243" i="1" s="1"/>
  <c r="E182" i="1"/>
  <c r="E181" i="1" s="1"/>
  <c r="E243" i="1" s="1"/>
  <c r="G178" i="1"/>
  <c r="F178" i="1"/>
  <c r="E178" i="1"/>
  <c r="G176" i="1"/>
  <c r="F176" i="1"/>
  <c r="E176" i="1"/>
  <c r="G173" i="1"/>
  <c r="F173" i="1"/>
  <c r="E173" i="1"/>
  <c r="G172" i="1"/>
  <c r="H168" i="1"/>
  <c r="G168" i="1"/>
  <c r="F168" i="1"/>
  <c r="E168" i="1"/>
  <c r="G166" i="1"/>
  <c r="I166" i="1" s="1"/>
  <c r="F166" i="1"/>
  <c r="E166" i="1"/>
  <c r="G162" i="1"/>
  <c r="G161" i="1" s="1"/>
  <c r="F162" i="1"/>
  <c r="E162" i="1"/>
  <c r="E161" i="1"/>
  <c r="H145" i="1"/>
  <c r="G145" i="1"/>
  <c r="G144" i="1" s="1"/>
  <c r="F145" i="1"/>
  <c r="F144" i="1" s="1"/>
  <c r="F143" i="1" s="1"/>
  <c r="F29" i="1" s="1"/>
  <c r="E145" i="1"/>
  <c r="E144" i="1"/>
  <c r="E143" i="1" s="1"/>
  <c r="G141" i="1"/>
  <c r="F141" i="1"/>
  <c r="E141" i="1"/>
  <c r="G136" i="1"/>
  <c r="F136" i="1"/>
  <c r="E136" i="1"/>
  <c r="H136" i="1" s="1"/>
  <c r="I129" i="1"/>
  <c r="G129" i="1"/>
  <c r="F129" i="1"/>
  <c r="E129" i="1"/>
  <c r="I126" i="1"/>
  <c r="G126" i="1"/>
  <c r="F126" i="1"/>
  <c r="E126" i="1"/>
  <c r="E125" i="1" s="1"/>
  <c r="E314" i="1" s="1"/>
  <c r="F125" i="1"/>
  <c r="G121" i="1"/>
  <c r="F121" i="1"/>
  <c r="E121" i="1"/>
  <c r="G119" i="1"/>
  <c r="F119" i="1"/>
  <c r="E119" i="1"/>
  <c r="G117" i="1"/>
  <c r="F117" i="1"/>
  <c r="E117" i="1"/>
  <c r="H117" i="1" s="1"/>
  <c r="G112" i="1"/>
  <c r="H112" i="1" s="1"/>
  <c r="F112" i="1"/>
  <c r="E112" i="1"/>
  <c r="E109" i="1" s="1"/>
  <c r="E273" i="1" s="1"/>
  <c r="G110" i="1"/>
  <c r="G109" i="1" s="1"/>
  <c r="F110" i="1"/>
  <c r="F109" i="1" s="1"/>
  <c r="E110" i="1"/>
  <c r="G102" i="1"/>
  <c r="F102" i="1"/>
  <c r="F101" i="1" s="1"/>
  <c r="E102" i="1"/>
  <c r="E101" i="1" s="1"/>
  <c r="E302" i="1" s="1"/>
  <c r="G97" i="1"/>
  <c r="G96" i="1" s="1"/>
  <c r="F97" i="1"/>
  <c r="F96" i="1" s="1"/>
  <c r="F269" i="1" s="1"/>
  <c r="E97" i="1"/>
  <c r="E96" i="1" s="1"/>
  <c r="G92" i="1"/>
  <c r="F92" i="1"/>
  <c r="E92" i="1"/>
  <c r="E89" i="1" s="1"/>
  <c r="E298" i="1" s="1"/>
  <c r="H90" i="1"/>
  <c r="G90" i="1"/>
  <c r="F90" i="1"/>
  <c r="E90" i="1"/>
  <c r="G89" i="1"/>
  <c r="G84" i="1"/>
  <c r="I84" i="1" s="1"/>
  <c r="F84" i="1"/>
  <c r="E84" i="1"/>
  <c r="G76" i="1"/>
  <c r="F76" i="1"/>
  <c r="E76" i="1"/>
  <c r="G70" i="1"/>
  <c r="F70" i="1"/>
  <c r="F65" i="1" s="1"/>
  <c r="F296" i="1" s="1"/>
  <c r="E70" i="1"/>
  <c r="G66" i="1"/>
  <c r="F66" i="1"/>
  <c r="E66" i="1"/>
  <c r="G62" i="1"/>
  <c r="F62" i="1"/>
  <c r="E62" i="1"/>
  <c r="G60" i="1"/>
  <c r="F60" i="1"/>
  <c r="E60" i="1"/>
  <c r="G58" i="1"/>
  <c r="F58" i="1"/>
  <c r="E58" i="1"/>
  <c r="G35" i="1"/>
  <c r="F35" i="1"/>
  <c r="E35" i="1"/>
  <c r="E29" i="1"/>
  <c r="H511" i="1" l="1"/>
  <c r="H510" i="1"/>
  <c r="H509" i="1"/>
  <c r="H788" i="1"/>
  <c r="H787" i="1"/>
  <c r="H619" i="1"/>
  <c r="H618" i="1"/>
  <c r="H617" i="1"/>
  <c r="H687" i="1"/>
  <c r="H686" i="1"/>
  <c r="H685" i="1"/>
  <c r="G711" i="1"/>
  <c r="G710" i="1"/>
  <c r="G709" i="1"/>
  <c r="F271" i="1"/>
  <c r="F302" i="1"/>
  <c r="H492" i="1"/>
  <c r="H491" i="1"/>
  <c r="H490" i="1"/>
  <c r="G643" i="1"/>
  <c r="G642" i="1"/>
  <c r="G641" i="1"/>
  <c r="H711" i="1"/>
  <c r="H710" i="1"/>
  <c r="H709" i="1"/>
  <c r="H643" i="1"/>
  <c r="H642" i="1"/>
  <c r="H641" i="1"/>
  <c r="G735" i="1"/>
  <c r="G734" i="1"/>
  <c r="G733" i="1"/>
  <c r="H793" i="1"/>
  <c r="H792" i="1"/>
  <c r="H559" i="1"/>
  <c r="H558" i="1"/>
  <c r="H557" i="1"/>
  <c r="G511" i="1"/>
  <c r="G510" i="1"/>
  <c r="G509" i="1"/>
  <c r="G517" i="1"/>
  <c r="G516" i="1"/>
  <c r="G578" i="1"/>
  <c r="G577" i="1"/>
  <c r="H624" i="1"/>
  <c r="H623" i="1"/>
  <c r="H735" i="1"/>
  <c r="H734" i="1"/>
  <c r="G759" i="1"/>
  <c r="G758" i="1"/>
  <c r="E128" i="1"/>
  <c r="E124" i="1" s="1"/>
  <c r="E23" i="1" s="1"/>
  <c r="H578" i="1"/>
  <c r="H577" i="1"/>
  <c r="H595" i="1"/>
  <c r="H594" i="1"/>
  <c r="G619" i="1"/>
  <c r="G618" i="1"/>
  <c r="H648" i="1"/>
  <c r="H647" i="1"/>
  <c r="H759" i="1"/>
  <c r="H758" i="1"/>
  <c r="G793" i="1"/>
  <c r="G792" i="1"/>
  <c r="G827" i="1"/>
  <c r="G826" i="1"/>
  <c r="I70" i="1"/>
  <c r="H84" i="1"/>
  <c r="I102" i="1"/>
  <c r="H182" i="1"/>
  <c r="H222" i="1"/>
  <c r="G469" i="1"/>
  <c r="G468" i="1"/>
  <c r="G458" i="1" s="1"/>
  <c r="H504" i="1"/>
  <c r="G538" i="1"/>
  <c r="G537" i="1"/>
  <c r="G571" i="1"/>
  <c r="H699" i="1"/>
  <c r="H728" i="1"/>
  <c r="G752" i="1"/>
  <c r="G819" i="1"/>
  <c r="H827" i="1"/>
  <c r="H826" i="1"/>
  <c r="H70" i="1"/>
  <c r="I92" i="1"/>
  <c r="I117" i="1"/>
  <c r="G116" i="1"/>
  <c r="E218" i="1"/>
  <c r="E28" i="1" s="1"/>
  <c r="H469" i="1"/>
  <c r="H468" i="1"/>
  <c r="H458" i="1" s="1"/>
  <c r="G497" i="1"/>
  <c r="G496" i="1"/>
  <c r="H538" i="1"/>
  <c r="H537" i="1"/>
  <c r="H571" i="1"/>
  <c r="H606" i="1"/>
  <c r="G612" i="1"/>
  <c r="H669" i="1"/>
  <c r="G675" i="1"/>
  <c r="G692" i="1"/>
  <c r="G691" i="1"/>
  <c r="H752" i="1"/>
  <c r="H770" i="1"/>
  <c r="G776" i="1"/>
  <c r="G838" i="1"/>
  <c r="H847" i="1"/>
  <c r="H849" i="1"/>
  <c r="H859" i="1"/>
  <c r="H860" i="1"/>
  <c r="I205" i="1"/>
  <c r="H205" i="1"/>
  <c r="G595" i="1"/>
  <c r="G594" i="1"/>
  <c r="H854" i="1"/>
  <c r="H855" i="1"/>
  <c r="I181" i="1"/>
  <c r="I161" i="1"/>
  <c r="F358" i="1"/>
  <c r="F357" i="1" s="1"/>
  <c r="F356" i="1" s="1"/>
  <c r="F337" i="1"/>
  <c r="F336" i="1" s="1"/>
  <c r="H497" i="1"/>
  <c r="H496" i="1"/>
  <c r="G523" i="1"/>
  <c r="G532" i="1"/>
  <c r="G531" i="1"/>
  <c r="H630" i="1"/>
  <c r="G654" i="1"/>
  <c r="H162" i="1"/>
  <c r="H461" i="1"/>
  <c r="H460" i="1"/>
  <c r="G492" i="1"/>
  <c r="G491" i="1"/>
  <c r="H523" i="1"/>
  <c r="G559" i="1"/>
  <c r="G558" i="1"/>
  <c r="G298" i="1"/>
  <c r="H484" i="1"/>
  <c r="G518" i="1"/>
  <c r="G524" i="1"/>
  <c r="H551" i="1"/>
  <c r="G576" i="1"/>
  <c r="G563" i="1" s="1"/>
  <c r="G583" i="1"/>
  <c r="G582" i="1"/>
  <c r="G593" i="1"/>
  <c r="G600" i="1"/>
  <c r="G599" i="1"/>
  <c r="H625" i="1"/>
  <c r="H631" i="1"/>
  <c r="G655" i="1"/>
  <c r="G663" i="1"/>
  <c r="G662" i="1"/>
  <c r="G703" i="1"/>
  <c r="H733" i="1"/>
  <c r="H740" i="1"/>
  <c r="H739" i="1"/>
  <c r="G757" i="1"/>
  <c r="G764" i="1"/>
  <c r="G763" i="1"/>
  <c r="H804" i="1"/>
  <c r="H820" i="1"/>
  <c r="H821" i="1"/>
  <c r="H832" i="1"/>
  <c r="H831" i="1"/>
  <c r="G892" i="1"/>
  <c r="G891" i="1"/>
  <c r="G648" i="1"/>
  <c r="G647" i="1"/>
  <c r="F332" i="1"/>
  <c r="H517" i="1"/>
  <c r="H516" i="1"/>
  <c r="G461" i="1"/>
  <c r="G460" i="1"/>
  <c r="H692" i="1"/>
  <c r="H691" i="1"/>
  <c r="G716" i="1"/>
  <c r="G715" i="1"/>
  <c r="H884" i="1"/>
  <c r="H885" i="1"/>
  <c r="I58" i="1"/>
  <c r="G484" i="1"/>
  <c r="H532" i="1"/>
  <c r="H531" i="1"/>
  <c r="G551" i="1"/>
  <c r="H607" i="1"/>
  <c r="H654" i="1"/>
  <c r="H670" i="1"/>
  <c r="G687" i="1"/>
  <c r="G686" i="1"/>
  <c r="H716" i="1"/>
  <c r="H715" i="1"/>
  <c r="G740" i="1"/>
  <c r="G739" i="1"/>
  <c r="H771" i="1"/>
  <c r="G788" i="1"/>
  <c r="G787" i="1"/>
  <c r="H814" i="1"/>
  <c r="G832" i="1"/>
  <c r="G831" i="1"/>
  <c r="E247" i="1"/>
  <c r="I144" i="1"/>
  <c r="H478" i="1"/>
  <c r="G485" i="1"/>
  <c r="H518" i="1"/>
  <c r="H524" i="1"/>
  <c r="H545" i="1"/>
  <c r="G552" i="1"/>
  <c r="H563" i="1"/>
  <c r="H576" i="1"/>
  <c r="H583" i="1"/>
  <c r="H582" i="1"/>
  <c r="H593" i="1"/>
  <c r="H600" i="1"/>
  <c r="H599" i="1"/>
  <c r="G617" i="1"/>
  <c r="G624" i="1"/>
  <c r="G623" i="1"/>
  <c r="H649" i="1"/>
  <c r="H655" i="1"/>
  <c r="H663" i="1"/>
  <c r="H662" i="1"/>
  <c r="G680" i="1"/>
  <c r="H703" i="1"/>
  <c r="G727" i="1"/>
  <c r="H757" i="1"/>
  <c r="H764" i="1"/>
  <c r="H763" i="1"/>
  <c r="G781" i="1"/>
  <c r="G799" i="1"/>
  <c r="G848" i="1"/>
  <c r="G870" i="1"/>
  <c r="G869" i="1"/>
  <c r="G868" i="1" s="1"/>
  <c r="H876" i="1"/>
  <c r="H878" i="1"/>
  <c r="H892" i="1"/>
  <c r="H891" i="1"/>
  <c r="H890" i="1"/>
  <c r="E116" i="1"/>
  <c r="E311" i="1" s="1"/>
  <c r="I214" i="1"/>
  <c r="I223" i="1"/>
  <c r="F128" i="1"/>
  <c r="I173" i="1"/>
  <c r="F191" i="1"/>
  <c r="F245" i="1" s="1"/>
  <c r="E204" i="1"/>
  <c r="E246" i="1" s="1"/>
  <c r="H214" i="1"/>
  <c r="F218" i="1"/>
  <c r="F28" i="1" s="1"/>
  <c r="F30" i="1" s="1"/>
  <c r="H223" i="1"/>
  <c r="H869" i="1"/>
  <c r="F57" i="1"/>
  <c r="F89" i="1"/>
  <c r="I89" i="1" s="1"/>
  <c r="H173" i="1"/>
  <c r="E65" i="1"/>
  <c r="E265" i="1" s="1"/>
  <c r="F161" i="1"/>
  <c r="F239" i="1" s="1"/>
  <c r="E172" i="1"/>
  <c r="E241" i="1" s="1"/>
  <c r="E278" i="1"/>
  <c r="F292" i="1"/>
  <c r="F263" i="1"/>
  <c r="G20" i="1"/>
  <c r="F280" i="1"/>
  <c r="F318" i="1"/>
  <c r="H62" i="1"/>
  <c r="E296" i="1"/>
  <c r="H66" i="1"/>
  <c r="G65" i="1"/>
  <c r="H76" i="1"/>
  <c r="F298" i="1"/>
  <c r="F267" i="1"/>
  <c r="E300" i="1"/>
  <c r="E269" i="1"/>
  <c r="G300" i="1"/>
  <c r="G269" i="1"/>
  <c r="F307" i="1"/>
  <c r="F273" i="1"/>
  <c r="G273" i="1"/>
  <c r="G307" i="1"/>
  <c r="I109" i="1"/>
  <c r="G311" i="1"/>
  <c r="G246" i="1"/>
  <c r="H204" i="1"/>
  <c r="F210" i="1"/>
  <c r="F209" i="1"/>
  <c r="F20" i="1" s="1"/>
  <c r="G251" i="1"/>
  <c r="H213" i="1"/>
  <c r="E30" i="1"/>
  <c r="F265" i="1"/>
  <c r="G275" i="1"/>
  <c r="H298" i="1"/>
  <c r="I298" i="1"/>
  <c r="E57" i="1"/>
  <c r="H58" i="1"/>
  <c r="G57" i="1"/>
  <c r="I62" i="1"/>
  <c r="I66" i="1"/>
  <c r="I76" i="1"/>
  <c r="G267" i="1"/>
  <c r="H89" i="1"/>
  <c r="I90" i="1"/>
  <c r="H92" i="1"/>
  <c r="H102" i="1"/>
  <c r="G101" i="1"/>
  <c r="H109" i="1"/>
  <c r="I112" i="1"/>
  <c r="F116" i="1"/>
  <c r="F314" i="1"/>
  <c r="F278" i="1"/>
  <c r="F124" i="1"/>
  <c r="F23" i="1" s="1"/>
  <c r="E312" i="1"/>
  <c r="H126" i="1"/>
  <c r="G125" i="1"/>
  <c r="E318" i="1"/>
  <c r="E280" i="1"/>
  <c r="E276" i="1" s="1"/>
  <c r="H129" i="1"/>
  <c r="G128" i="1"/>
  <c r="I136" i="1"/>
  <c r="H144" i="1"/>
  <c r="G143" i="1"/>
  <c r="I145" i="1"/>
  <c r="G239" i="1"/>
  <c r="H161" i="1"/>
  <c r="I162" i="1"/>
  <c r="H166" i="1"/>
  <c r="I168" i="1"/>
  <c r="F172" i="1"/>
  <c r="G243" i="1"/>
  <c r="H181" i="1"/>
  <c r="I182" i="1"/>
  <c r="H186" i="1"/>
  <c r="H192" i="1"/>
  <c r="G191" i="1"/>
  <c r="I196" i="1"/>
  <c r="I204" i="1"/>
  <c r="H210" i="1"/>
  <c r="I211" i="1"/>
  <c r="I213" i="1"/>
  <c r="H219" i="1"/>
  <c r="G218" i="1"/>
  <c r="G28" i="1" s="1"/>
  <c r="I220" i="1"/>
  <c r="I222" i="1"/>
  <c r="E239" i="1"/>
  <c r="G241" i="1"/>
  <c r="G249" i="1"/>
  <c r="E267" i="1"/>
  <c r="E271" i="1"/>
  <c r="F300" i="1"/>
  <c r="F352" i="1"/>
  <c r="E358" i="1"/>
  <c r="E357" i="1" s="1"/>
  <c r="E356" i="1" s="1"/>
  <c r="E352" i="1" s="1"/>
  <c r="G337" i="1"/>
  <c r="H592" i="1" l="1"/>
  <c r="H522" i="1"/>
  <c r="G247" i="1"/>
  <c r="H172" i="1"/>
  <c r="E275" i="1"/>
  <c r="G522" i="1"/>
  <c r="E160" i="1"/>
  <c r="H116" i="1"/>
  <c r="I300" i="1"/>
  <c r="H508" i="1"/>
  <c r="H400" i="1" s="1"/>
  <c r="H653" i="1"/>
  <c r="E236" i="1"/>
  <c r="E235" i="1" s="1"/>
  <c r="H868" i="1"/>
  <c r="G592" i="1"/>
  <c r="H311" i="1"/>
  <c r="F276" i="1"/>
  <c r="G653" i="1"/>
  <c r="G508" i="1"/>
  <c r="G400" i="1" s="1"/>
  <c r="H337" i="1"/>
  <c r="G336" i="1"/>
  <c r="G245" i="1"/>
  <c r="G236" i="1" s="1"/>
  <c r="I191" i="1"/>
  <c r="H191" i="1"/>
  <c r="F241" i="1"/>
  <c r="F236" i="1" s="1"/>
  <c r="F160" i="1"/>
  <c r="G318" i="1"/>
  <c r="G280" i="1"/>
  <c r="I128" i="1"/>
  <c r="H128" i="1"/>
  <c r="G278" i="1"/>
  <c r="I125" i="1"/>
  <c r="G314" i="1"/>
  <c r="G124" i="1"/>
  <c r="H125" i="1"/>
  <c r="F275" i="1"/>
  <c r="F311" i="1"/>
  <c r="G302" i="1"/>
  <c r="G271" i="1"/>
  <c r="I101" i="1"/>
  <c r="H101" i="1"/>
  <c r="I273" i="1"/>
  <c r="H273" i="1"/>
  <c r="G296" i="1"/>
  <c r="G265" i="1"/>
  <c r="I65" i="1"/>
  <c r="H65" i="1"/>
  <c r="I20" i="1"/>
  <c r="H20" i="1"/>
  <c r="F56" i="1"/>
  <c r="F290" i="1"/>
  <c r="I28" i="1"/>
  <c r="H28" i="1"/>
  <c r="I172" i="1"/>
  <c r="G160" i="1"/>
  <c r="I239" i="1"/>
  <c r="H239" i="1"/>
  <c r="I143" i="1"/>
  <c r="H143" i="1"/>
  <c r="G29" i="1"/>
  <c r="F312" i="1"/>
  <c r="I116" i="1"/>
  <c r="H267" i="1"/>
  <c r="I267" i="1"/>
  <c r="G292" i="1"/>
  <c r="I57" i="1"/>
  <c r="G263" i="1"/>
  <c r="G56" i="1"/>
  <c r="H57" i="1"/>
  <c r="E263" i="1"/>
  <c r="E261" i="1" s="1"/>
  <c r="E260" i="1" s="1"/>
  <c r="E292" i="1"/>
  <c r="E290" i="1" s="1"/>
  <c r="E289" i="1" s="1"/>
  <c r="E56" i="1"/>
  <c r="H275" i="1"/>
  <c r="I275" i="1"/>
  <c r="F249" i="1"/>
  <c r="F247" i="1" s="1"/>
  <c r="I247" i="1" s="1"/>
  <c r="I210" i="1"/>
  <c r="E159" i="1"/>
  <c r="E19" i="1"/>
  <c r="E21" i="1" s="1"/>
  <c r="H307" i="1"/>
  <c r="I307" i="1"/>
  <c r="I209" i="1"/>
  <c r="F261" i="1"/>
  <c r="F260" i="1" s="1"/>
  <c r="E55" i="1" l="1"/>
  <c r="E22" i="1"/>
  <c r="E24" i="1" s="1"/>
  <c r="E25" i="1" s="1"/>
  <c r="E37" i="1" s="1"/>
  <c r="H56" i="1"/>
  <c r="G55" i="1"/>
  <c r="G22" i="1"/>
  <c r="I56" i="1"/>
  <c r="H29" i="1"/>
  <c r="I29" i="1"/>
  <c r="I236" i="1"/>
  <c r="G235" i="1"/>
  <c r="H236" i="1"/>
  <c r="I160" i="1"/>
  <c r="H160" i="1"/>
  <c r="G159" i="1"/>
  <c r="G19" i="1"/>
  <c r="G30" i="1"/>
  <c r="F55" i="1"/>
  <c r="F22" i="1"/>
  <c r="F24" i="1" s="1"/>
  <c r="I296" i="1"/>
  <c r="H296" i="1"/>
  <c r="I302" i="1"/>
  <c r="H302" i="1"/>
  <c r="H124" i="1"/>
  <c r="G23" i="1"/>
  <c r="I124" i="1"/>
  <c r="I280" i="1"/>
  <c r="H280" i="1"/>
  <c r="F159" i="1"/>
  <c r="F19" i="1"/>
  <c r="F21" i="1" s="1"/>
  <c r="H336" i="1"/>
  <c r="G332" i="1"/>
  <c r="H263" i="1"/>
  <c r="G261" i="1"/>
  <c r="I263" i="1"/>
  <c r="H292" i="1"/>
  <c r="G290" i="1"/>
  <c r="I292" i="1"/>
  <c r="F289" i="1"/>
  <c r="I265" i="1"/>
  <c r="H265" i="1"/>
  <c r="H271" i="1"/>
  <c r="I271" i="1"/>
  <c r="H314" i="1"/>
  <c r="G312" i="1"/>
  <c r="I314" i="1"/>
  <c r="H278" i="1"/>
  <c r="G276" i="1"/>
  <c r="I278" i="1"/>
  <c r="I318" i="1"/>
  <c r="H318" i="1"/>
  <c r="F235" i="1"/>
  <c r="I276" i="1" l="1"/>
  <c r="H276" i="1"/>
  <c r="I261" i="1"/>
  <c r="G260" i="1"/>
  <c r="H261" i="1"/>
  <c r="F25" i="1"/>
  <c r="F37" i="1" s="1"/>
  <c r="H19" i="1"/>
  <c r="G21" i="1"/>
  <c r="I19" i="1"/>
  <c r="G24" i="1"/>
  <c r="I22" i="1"/>
  <c r="H22" i="1"/>
  <c r="I312" i="1"/>
  <c r="H312" i="1"/>
  <c r="I290" i="1"/>
  <c r="H290" i="1"/>
  <c r="G289" i="1"/>
  <c r="H23" i="1"/>
  <c r="I23" i="1"/>
  <c r="H159" i="1"/>
  <c r="I159" i="1"/>
  <c r="H235" i="1"/>
  <c r="I235" i="1"/>
  <c r="I55" i="1"/>
  <c r="H55" i="1"/>
  <c r="G25" i="1" l="1"/>
  <c r="H260" i="1"/>
  <c r="I260" i="1"/>
  <c r="H289" i="1"/>
  <c r="I289" i="1"/>
</calcChain>
</file>

<file path=xl/sharedStrings.xml><?xml version="1.0" encoding="utf-8"?>
<sst xmlns="http://schemas.openxmlformats.org/spreadsheetml/2006/main" count="1060" uniqueCount="459">
  <si>
    <t xml:space="preserve">POLUGODIŠNJI IZVJEŠTAJ O IZVRŠENJU PRORAČUNA OPĆINE </t>
  </si>
  <si>
    <t xml:space="preserve">                 KLOŠTAR PODRAVSKI ZA  2021. GODINU</t>
  </si>
  <si>
    <t>I. OPĆI DIO</t>
  </si>
  <si>
    <t xml:space="preserve">                                          Članak 1.</t>
  </si>
  <si>
    <t>IZVRŠENJE</t>
  </si>
  <si>
    <t>IZVORNI PLAN</t>
  </si>
  <si>
    <t>INDEKS</t>
  </si>
  <si>
    <t>(3/1)</t>
  </si>
  <si>
    <t>(3/2)</t>
  </si>
  <si>
    <t>A)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</si>
  <si>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</si>
  <si>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</si>
  <si>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</si>
  <si>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</si>
  <si>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</si>
  <si>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</si>
  <si>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– VIŠAK / MANJAK</t>
  </si>
  <si>
    <t>B) RAČUN FINANCIRANJA</t>
  </si>
  <si>
    <t>PRIMICI OD FINANCIJSKE IMOVINE I ZADUŽIVANJA</t>
  </si>
  <si>
    <t>IZDACI ZA FINANCIJSKU IMOVINU I OTPLATE ZAJMOVA</t>
  </si>
  <si>
    <t>NETO FINANCIRANJE</t>
  </si>
  <si>
    <t>C) RASPOLOŽIVA SREDSTVA IZ PRETHODNIH GODINA</t>
  </si>
  <si>
    <t>UKUPAN DONOS VIŠKA/MANJKA IZ PRETHODNIH GODINA</t>
  </si>
  <si>
    <t>DIO KOJI ĆE SE RASPOREDITI/POKRITI U RAZDOBLJU</t>
  </si>
  <si>
    <t>VIŠAK/MANJAK +NETO FINANCIRANJE+RASPOLOŽIVA SREDSTVA IZ</t>
  </si>
  <si>
    <t>PROTEKLIH GODINA</t>
  </si>
  <si>
    <t xml:space="preserve">              Članak 2.</t>
  </si>
  <si>
    <t xml:space="preserve">       A) RAČUN PRIHODA I RASHODA</t>
  </si>
  <si>
    <t xml:space="preserve">Prihodi i rashodi prema ekonomskoj klasifikaciji, izvorima financiranja, te rashodi prema </t>
  </si>
  <si>
    <t>funkcijskoj klasifikaciji utvrđeni u Računu prihoda i rashoda izvršeni su kako slijedi:</t>
  </si>
  <si>
    <t>RASHODI PREMA EKONOMSKOJ KLASIFIKACIJI</t>
  </si>
  <si>
    <t>Razred,</t>
  </si>
  <si>
    <t>skupina,</t>
  </si>
  <si>
    <t xml:space="preserve">Izvršenje za </t>
  </si>
  <si>
    <t>Izvorni plan  za</t>
  </si>
  <si>
    <t>Indeks</t>
  </si>
  <si>
    <t>podskup.</t>
  </si>
  <si>
    <t xml:space="preserve">      Naziv </t>
  </si>
  <si>
    <t>I.-VI.</t>
  </si>
  <si>
    <t>4/2*100</t>
  </si>
  <si>
    <t>4/3*100</t>
  </si>
  <si>
    <t>i odjeljak</t>
  </si>
  <si>
    <t>godinu</t>
  </si>
  <si>
    <t>RASHODI I IZDACI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</si>
  <si>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</si>
  <si>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</si>
  <si>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</si>
  <si>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</si>
  <si>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</si>
  <si>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</si>
  <si>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</si>
  <si>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</si>
  <si>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</si>
  <si>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</si>
  <si>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</si>
  <si>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</si>
  <si>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</si>
  <si>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</si>
  <si>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</si>
  <si>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</si>
  <si>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</si>
  <si>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</si>
  <si>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</si>
  <si>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</si>
  <si>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</si>
  <si>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</si>
  <si>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</si>
  <si>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</si>
  <si>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</si>
  <si>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</si>
  <si>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</si>
  <si>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</si>
  <si>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</si>
  <si>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</si>
  <si>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</si>
  <si>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</si>
  <si>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</si>
  <si>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</si>
  <si>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</si>
  <si>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</si>
  <si>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</si>
  <si>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</si>
  <si>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</si>
  <si>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SUBVENCIJE-ČIPIRANJE PASA</t>
  </si>
  <si>
    <t>POMOĆI DANE U INOZ.I UNUTAR OPĆE DRŽAVE</t>
  </si>
  <si>
    <t>POMOĆI UNUTAR OPĆE DRŽAVE</t>
  </si>
  <si>
    <t>TEKUĆE POMOĆI UNUTAR OPĆE DRŽAVE-JVP</t>
  </si>
  <si>
    <t>TEKUĆE POMOĆI -VRTIĆI</t>
  </si>
  <si>
    <t>TEKUĆE POMOĆI O. ŠKOLA</t>
  </si>
  <si>
    <t>KAPITALNE POMOĆI UNUTAR OPĆEG PRORAČUNA</t>
  </si>
  <si>
    <t>NAKNADE GRAĐANIMA I KUĆANSTVIMA</t>
  </si>
  <si>
    <t>NAKNADE ZA BOLEST I INVALIDNOST</t>
  </si>
  <si>
    <t>OSTALE NAKNADE GARAĐANIMA I KUĆANSTVIMA</t>
  </si>
  <si>
    <t>NAKNADE GRAĐANIMA I KUČANSTVIMA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</si>
  <si>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</si>
  <si>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</si>
  <si>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</si>
  <si>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</si>
  <si>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</si>
  <si>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</si>
  <si>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</si>
  <si>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</si>
  <si>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</si>
  <si>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</si>
  <si>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</si>
  <si>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</si>
  <si>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</si>
  <si>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</si>
  <si>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</si>
  <si>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</si>
  <si>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</si>
  <si>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</si>
  <si>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</si>
  <si>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MODERNIZACIJA JAVNE RASVJETE</t>
  </si>
  <si>
    <t>DOKUMENTACIJA PRIPREMNA.EUROPSKI FONDOVI</t>
  </si>
  <si>
    <t>PROJEKT IZG KANAL. U ANGLOMERACIJI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</si>
  <si>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</si>
  <si>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</si>
  <si>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</si>
  <si>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</si>
  <si>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</si>
  <si>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</si>
  <si>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</si>
  <si>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</si>
  <si>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</si>
  <si>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</si>
  <si>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</si>
  <si>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Manjak prihoda</t>
  </si>
  <si>
    <t>PRIHODI PREMA EKONOMSKOJ KLASIFIKACIJI</t>
  </si>
  <si>
    <t>SVEUKUPNO PRIHODI I PRIMICI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</si>
  <si>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</si>
  <si>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</si>
  <si>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</si>
  <si>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</si>
  <si>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</si>
  <si>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</si>
  <si>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</si>
  <si>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</si>
  <si>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</si>
  <si>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</si>
  <si>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</si>
  <si>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</si>
  <si>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</si>
  <si>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</si>
  <si>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</si>
  <si>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</si>
  <si>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</si>
  <si>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POMOĆI TEMELJEM PRIJENOSA EU SREDSTAVA</t>
  </si>
  <si>
    <t>POMOĆI EU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</si>
  <si>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</si>
  <si>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</si>
  <si>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</si>
  <si>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</si>
  <si>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</si>
  <si>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</si>
  <si>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</si>
  <si>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</si>
  <si>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NAKNADE ZA KORIŠTENJE NEFINANCIJSKE IMOVINE</t>
  </si>
  <si>
    <t>OSTALI PRIHODI OD NEFINANCIJSKE IMOVINE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</si>
  <si>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</si>
  <si>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</si>
  <si>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</si>
  <si>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</si>
  <si>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</si>
  <si>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</si>
  <si>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</si>
  <si>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</si>
  <si>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</si>
  <si>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</si>
  <si>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</si>
  <si>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</si>
  <si>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</si>
  <si>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</si>
  <si>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HZZO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</si>
  <si>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</si>
  <si>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</si>
  <si>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</si>
  <si>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</si>
  <si>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</si>
  <si>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</si>
  <si>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</si>
  <si>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</si>
  <si>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</si>
  <si>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</si>
  <si>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</si>
  <si>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</si>
  <si>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</si>
  <si>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</si>
  <si>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>PRIHODI PREMA IZVORIMA FINANCIRANJA</t>
  </si>
  <si>
    <t>RASHODI PREMA IZVORIMA FINANCIRANJA</t>
  </si>
  <si>
    <t>Izvršenje za izvješ.</t>
  </si>
  <si>
    <t>I-VI</t>
  </si>
  <si>
    <t>081 Službe rekreacije i sporta</t>
  </si>
  <si>
    <t>082 Službe kulture</t>
  </si>
  <si>
    <t xml:space="preserve">            Račun financiranja prema ekonomskoj klasifikaciji i prema izvorima financiranja izvršen je kako slijedi:</t>
  </si>
  <si>
    <t xml:space="preserve">            RAČUN FINANCIRANJA PREMA EKONOMSKOJ KLASIFIKACIJI</t>
  </si>
  <si>
    <t>IZDACI ZA FINANCIJSKU IMOVINU I OTPLATU ZAJMOVA</t>
  </si>
  <si>
    <t xml:space="preserve">                RAČUN FINANCIRANJA - ANALITIKA</t>
  </si>
  <si>
    <t>II. POSEBNI DIO</t>
  </si>
  <si>
    <t xml:space="preserve">                                           Članak 3.</t>
  </si>
  <si>
    <t xml:space="preserve">Izvršenje rashoda i izdataka po organizacijskoj klasifikaciji (Tablica1.) </t>
  </si>
  <si>
    <t>te po programskoj klasifikaciji (Tablica 2), je slijedeće:</t>
  </si>
  <si>
    <t>Tablica1.: Rashodi i izdaci  po organizacijskoj klasifikaciji izvršeni su kako slijedi:</t>
  </si>
  <si>
    <t>RAZDJEL</t>
  </si>
  <si>
    <t>OPĆINSKO VIJEĆE I OPĆINSKI NAČELNIK</t>
  </si>
  <si>
    <t>001</t>
  </si>
  <si>
    <t>GLAVA</t>
  </si>
  <si>
    <t>OPĆINSKO VIJEĆE</t>
  </si>
  <si>
    <t>00101</t>
  </si>
  <si>
    <t>GLAVNI</t>
  </si>
  <si>
    <t>PROG</t>
  </si>
  <si>
    <t>AKTIVN.</t>
  </si>
  <si>
    <t>NAZIV</t>
  </si>
  <si>
    <t xml:space="preserve">PLAN </t>
  </si>
  <si>
    <t>PROG.</t>
  </si>
  <si>
    <t>UKUPNO RASHODI/IZDACI</t>
  </si>
  <si>
    <t>A01</t>
  </si>
  <si>
    <t>REDOVAN RAD PREDSTAVNIČKOG I IZVRŠNOG TIJELA</t>
  </si>
  <si>
    <t>A100101</t>
  </si>
  <si>
    <t>NAKNADE ZA RAD PREDSTAVNIČKIH TIJELA</t>
  </si>
  <si>
    <t>IZVOR 1.1</t>
  </si>
  <si>
    <t>OPĆI PRIHODI I PRIMICI</t>
  </si>
  <si>
    <t>FUNKCIJSKA KLASIFIKACIJA 0111 Izvršna i zakonodavna tijela</t>
  </si>
  <si>
    <t>Rashodi poslovanja</t>
  </si>
  <si>
    <t>Materijalni rashodi</t>
  </si>
  <si>
    <t>Ostali nespomenuti rashodi poslovanja</t>
  </si>
  <si>
    <t>A100102</t>
  </si>
  <si>
    <t>PROMIDŽBA OPĆINE</t>
  </si>
  <si>
    <t>A100103</t>
  </si>
  <si>
    <t>LOKALNI IZBORI</t>
  </si>
  <si>
    <t>OPĆINSKI NAČELNIK</t>
  </si>
  <si>
    <t>00102</t>
  </si>
  <si>
    <t>A100104</t>
  </si>
  <si>
    <t>PRIGODNE PROSLAVE OPĆINE</t>
  </si>
  <si>
    <t>FUNKCIJSKA KLASIFIKACIJA 0133 Ostale opće usluge</t>
  </si>
  <si>
    <t>Rashodi za usluge</t>
  </si>
  <si>
    <t>A100105</t>
  </si>
  <si>
    <t>POVRAT KREDITA GLAVNICA</t>
  </si>
  <si>
    <t>Izdaci za financijsku imovinu i otplate zajmova</t>
  </si>
  <si>
    <t>Izdaci za otplatu</t>
  </si>
  <si>
    <t xml:space="preserve">Otplata glavnice primljenih kredita i zajmova primljenih </t>
  </si>
  <si>
    <t>A100106</t>
  </si>
  <si>
    <t>KAMATA</t>
  </si>
  <si>
    <t>A100107</t>
  </si>
  <si>
    <t>MONOGRAFIJA OPĆINE KLOŠTAR PODRAVSKI</t>
  </si>
  <si>
    <t>IZVOR 5.1</t>
  </si>
  <si>
    <t>POMOĆI DRŽAVNOG I ŽUPANIJSKOG PRORAČUNA</t>
  </si>
  <si>
    <t>JEDINSTVENI UPRAVNI ODJEL</t>
  </si>
  <si>
    <t>002</t>
  </si>
  <si>
    <t>00201</t>
  </si>
  <si>
    <t>A02</t>
  </si>
  <si>
    <t>REDOVAN RAD JEDINSTVENOG UPRAVNOG ODJELA</t>
  </si>
  <si>
    <t>A100201</t>
  </si>
  <si>
    <t>Rashodi za zaposlene</t>
  </si>
  <si>
    <t>Plaće (Bruto)</t>
  </si>
  <si>
    <t>Ostali rashodi za zaposlene</t>
  </si>
  <si>
    <t>Doprinosi na plaće</t>
  </si>
  <si>
    <t>A100202</t>
  </si>
  <si>
    <t>Naknade troškova zaposlenima</t>
  </si>
  <si>
    <t>Rashodi za materijal i energiju</t>
  </si>
  <si>
    <t>A100203</t>
  </si>
  <si>
    <t>FUNKCIJSKA KLASIFIKACIJA 0112 Financijski i fiskalni poslovi</t>
  </si>
  <si>
    <t>Financijski rashodi</t>
  </si>
  <si>
    <t>Kamate za primljene kredite i zajmove</t>
  </si>
  <si>
    <t>Ostali financijski rashodi</t>
  </si>
  <si>
    <t>A100204</t>
  </si>
  <si>
    <t xml:space="preserve">FUNKCIJSKA KLASIFIKACIJA 1090 Aktivnosti socijalne zaštite </t>
  </si>
  <si>
    <t>Subvencije</t>
  </si>
  <si>
    <t>Subvencije trgovačkim društvima, poljoprivrednicima, obrt</t>
  </si>
  <si>
    <t>A100205</t>
  </si>
  <si>
    <t>POMOĆI</t>
  </si>
  <si>
    <t>FUNKCIJSKA KLASIFIKACIJA 1040 Obitelj i djeca</t>
  </si>
  <si>
    <t>Pomoći dane u inozemstvo i unutar općeg proračuna</t>
  </si>
  <si>
    <t>Pomoći unutar općeg proračuna</t>
  </si>
  <si>
    <t>A100206</t>
  </si>
  <si>
    <t>NAKNADE</t>
  </si>
  <si>
    <t>Naknade građanima na temelju osiguranja i druge naknade</t>
  </si>
  <si>
    <t>Ostale naknade građanima i kućanstvima iz proračuna</t>
  </si>
  <si>
    <t>A100207</t>
  </si>
  <si>
    <t>Ostali rashodi</t>
  </si>
  <si>
    <t>Kazne, penali i naknade šteta</t>
  </si>
  <si>
    <t>TEKUĆE I INVESTICIONO ODRŽAVANJE IMOVINE</t>
  </si>
  <si>
    <t>A100301</t>
  </si>
  <si>
    <t>ODRŽAVANJE OBJEKATA</t>
  </si>
  <si>
    <t>FUNKCIJSKA KLASIFIKACIJA 0620 Razvoj zajednice</t>
  </si>
  <si>
    <t>A100302</t>
  </si>
  <si>
    <t>DERATIZACIJA I DEZINFEKCIJA</t>
  </si>
  <si>
    <t>FUNKCIJSKA KLASIFIKACIJA 0560 Poslovi i usluge zaštite okoliša</t>
  </si>
  <si>
    <t>KOMUNALNO KP</t>
  </si>
  <si>
    <t>A100401</t>
  </si>
  <si>
    <t>ODRŽAVANJE JAVNE RASVJETE</t>
  </si>
  <si>
    <t xml:space="preserve">izvor 4.1 </t>
  </si>
  <si>
    <t>FUNKCIJSKA KLASIFIKACIJA 0640 Ulična rasvjeta</t>
  </si>
  <si>
    <t>A100402</t>
  </si>
  <si>
    <t>ODRŽAVANJE JAVNIH I NERAZVRSTANIH PROMETNICA</t>
  </si>
  <si>
    <t>FUNKCIJSKA KLASIFIKACIJA 0451 Cestovni promet</t>
  </si>
  <si>
    <t>A100403</t>
  </si>
  <si>
    <t>ODRŽAVANJE JAVNIH POVRŠINA</t>
  </si>
  <si>
    <t>A10044</t>
  </si>
  <si>
    <t>ODRŽAVANJE SMETLIŠTA</t>
  </si>
  <si>
    <t>FUNKCIJSKA KLASIFIKACIJA 0510 Gospodarenje otpadom</t>
  </si>
  <si>
    <t>A100405</t>
  </si>
  <si>
    <t>A100406</t>
  </si>
  <si>
    <t>ODRŽAVANJE ODVODNIH KANALA ZA OBORINSKE VODE</t>
  </si>
  <si>
    <t>SOCIJALNA I ZDRAVSTVENA ZAŠTITA</t>
  </si>
  <si>
    <t>A100501</t>
  </si>
  <si>
    <t>POMOĆ OBITELJIMA I KUČANSTVIMA</t>
  </si>
  <si>
    <t>FUNKCIJSKA KLASIFIKACIJA 1070 Socijalna pomoć stanovništvu koja nije obuhvaćena</t>
  </si>
  <si>
    <t>Naknade građanima i kučanstvima temeljem osig i druge nak</t>
  </si>
  <si>
    <t>A100502</t>
  </si>
  <si>
    <t>OSTALE NAKNADE IZ PRORAČUNA U NARAVI</t>
  </si>
  <si>
    <t>A100503</t>
  </si>
  <si>
    <t>DJEČJI VRTIĆ SUFINANCIRANJE</t>
  </si>
  <si>
    <t>FUNKCIJSKA KLASIFIKACIJA 0911 Predškolsko obrazovanje</t>
  </si>
  <si>
    <t>A100504</t>
  </si>
  <si>
    <t>PROGRAM ZAŽELI</t>
  </si>
  <si>
    <t>POMOĆI DRŽAVNOG I ŽUPANIJSKIH PRORAČUNA</t>
  </si>
  <si>
    <t>RELIGIJA, KULTURA, ŠPORT I OSTALE DRUŠVENE DJELATNOSTI</t>
  </si>
  <si>
    <t>A100601</t>
  </si>
  <si>
    <t>RELIGIJA</t>
  </si>
  <si>
    <t>FUNKCIJSKA KLASIFIKACIJA 0860 Rashodi za rekreaciju, kulturu i religiju</t>
  </si>
  <si>
    <t>Tekuće donacije</t>
  </si>
  <si>
    <t>A100602</t>
  </si>
  <si>
    <t>KULTURA</t>
  </si>
  <si>
    <t>A100603</t>
  </si>
  <si>
    <t>ŠPORT</t>
  </si>
  <si>
    <t>FUNKCIJSKA KLASIFIKACIJA 0810 Služba rekreacije i športa</t>
  </si>
  <si>
    <t>A100604</t>
  </si>
  <si>
    <t>VATROGASTVO</t>
  </si>
  <si>
    <t>FUNKCIJSKA KLASIFIKACIJA 0320 Usluge protupožarne zaštite</t>
  </si>
  <si>
    <t>A100605</t>
  </si>
  <si>
    <t>CIVILNA ZAŠTITA</t>
  </si>
  <si>
    <t>FUNKCIJSKA KLASIFIKACIJA 0220 Civilna obrana</t>
  </si>
  <si>
    <t>A100606</t>
  </si>
  <si>
    <t>POLITIČKE STRANKE</t>
  </si>
  <si>
    <t>A100607</t>
  </si>
  <si>
    <t>BIBLIOBUS</t>
  </si>
  <si>
    <t>A100608</t>
  </si>
  <si>
    <t>CRVENI KRIŽ</t>
  </si>
  <si>
    <t>A100609</t>
  </si>
  <si>
    <t>OSTALE DRUŠTVENE DJELATNOSTI</t>
  </si>
  <si>
    <t>A100610</t>
  </si>
  <si>
    <t>HGSS</t>
  </si>
  <si>
    <t>IZGRADNJA I NABAVA POSLOVNIH I GRAĐEVINSKIH OBJEKATA</t>
  </si>
  <si>
    <t>A100701</t>
  </si>
  <si>
    <t>PODUZETNIČKA ZONA</t>
  </si>
  <si>
    <t>FUNKCIJSKA KLASIFIKACIJA 0610 Razvoj zajednice</t>
  </si>
  <si>
    <t>Rashodi za nabavu nefinancujske imovine</t>
  </si>
  <si>
    <t>Rashodi za nabavu neproizvedene dugotrajne imovine</t>
  </si>
  <si>
    <t>Materijalna imovina -prirodna bogatstva</t>
  </si>
  <si>
    <t>Rashodi za nabavu proizvedene dugotrajne imovine</t>
  </si>
  <si>
    <t>Građevinski objekti</t>
  </si>
  <si>
    <t>A100702</t>
  </si>
  <si>
    <t>A100703</t>
  </si>
  <si>
    <t>OPĆINSKI VODOVOD-IZGRADNJA VODOVODNE MREŽE</t>
  </si>
  <si>
    <t>FUNKCIJSKA KLASIFIKACIJA 0660 Rashodi vezani uz stanovanje i kominalne pogodnosti</t>
  </si>
  <si>
    <t>A100704</t>
  </si>
  <si>
    <t>ŠKOLSKO SPORTSKA DVORANA KLOŠTAR PODRAVSKI</t>
  </si>
  <si>
    <t>POMOĆI OD DRŽAVNOG I ŽUPANISKOG PRORAČUNA</t>
  </si>
  <si>
    <t>IZVOR 7.1</t>
  </si>
  <si>
    <t>A100705</t>
  </si>
  <si>
    <t>POSLOVNI OBJEKTI, DRUŠTVENI DOMOVI I MRTVAČNICE</t>
  </si>
  <si>
    <t>A100706</t>
  </si>
  <si>
    <t>OSTALI GRAĐEVINSKI OBJEKTI I SPOMENICI</t>
  </si>
  <si>
    <t>A100707</t>
  </si>
  <si>
    <t>DJEČJI VRTIĆ ODERJAN</t>
  </si>
  <si>
    <t>A100708</t>
  </si>
  <si>
    <t>REKONSTRUKCIJA PLINSKE MREŽE</t>
  </si>
  <si>
    <t>A100709</t>
  </si>
  <si>
    <t>SANACIJA ODLAGALIŠTA OTPADA</t>
  </si>
  <si>
    <t>A100710</t>
  </si>
  <si>
    <t>PRIJEVOZNA SREDSTVA</t>
  </si>
  <si>
    <t>Prijevozna sredstva</t>
  </si>
  <si>
    <t>A100711</t>
  </si>
  <si>
    <t>DOKUMENTACIJA ZA PROJEKTE EU</t>
  </si>
  <si>
    <t>Nematerijalna proizvedena imovina</t>
  </si>
  <si>
    <t>A100713</t>
  </si>
  <si>
    <t>ASFALTIRANJE NERAZVRSTANIH PROM. I PJEŠ STAZE KOZAREVAC</t>
  </si>
  <si>
    <t>A100714</t>
  </si>
  <si>
    <t>VIDEO NADZOR</t>
  </si>
  <si>
    <t>A100715</t>
  </si>
  <si>
    <t>LEGALIZACIJA OBJEKATA I IZRADA PROJEKTNE DOKUMENTACIJE</t>
  </si>
  <si>
    <t>A100716</t>
  </si>
  <si>
    <t>AKCIJSKI PLAN ODRŽAVANJA ENERGETSKE RAZNOLIKOSTI</t>
  </si>
  <si>
    <t>A100717</t>
  </si>
  <si>
    <t>IZGRADNJA KANALIZACIJE U ANGLOMERACIJI</t>
  </si>
  <si>
    <t>A100718</t>
  </si>
  <si>
    <t>IZGRADNJA TURISTIČKOG NASELJA</t>
  </si>
  <si>
    <t>A100721</t>
  </si>
  <si>
    <t>REKONSTRUKCIJA I ADAPTACIJA ŠPORTSKO-VATROG. DOMOVA</t>
  </si>
  <si>
    <t>A100722</t>
  </si>
  <si>
    <t>KUPNJA NEKRETNINA</t>
  </si>
  <si>
    <t>K100723</t>
  </si>
  <si>
    <t>VERTIKALNO PODIZNA PLATFORMA U JAVNOJ ZGRADI  DRUŠ.NAMJ</t>
  </si>
  <si>
    <t>Postrojenja i oprema</t>
  </si>
  <si>
    <t>A100724</t>
  </si>
  <si>
    <t>REKONSTRUKCIJA NERAZVRSTANE CESTE U PRUGOVCU</t>
  </si>
  <si>
    <t>A100725</t>
  </si>
  <si>
    <t>MONTAŽNE TRIBINE NA IGRALIŠTU</t>
  </si>
  <si>
    <t>A100726</t>
  </si>
  <si>
    <t>SPOMEN OBILJEŽJE  "HRVATSKI VELIKAN " U KLOŠTRU PODRAVSKOM</t>
  </si>
  <si>
    <t>A100727</t>
  </si>
  <si>
    <t>WIFI4EU</t>
  </si>
  <si>
    <t>IZVOR 6.1</t>
  </si>
  <si>
    <t>DONACIJE</t>
  </si>
  <si>
    <t>POUČNO-EDUKATIVNA STAZA "VELIKI BREG" KOZAREVAC</t>
  </si>
  <si>
    <t>A100729</t>
  </si>
  <si>
    <t>OPREMANJE DVORANE DOMA KULTURE U KLOŠTRU PODRAVSKOM</t>
  </si>
  <si>
    <t>K100730</t>
  </si>
  <si>
    <t>IZGRADNJA I OPREMANJE SPORTSKE GRAĐEVINE-IGRALIŠTE PRUGOVAC</t>
  </si>
  <si>
    <t>A100731</t>
  </si>
  <si>
    <t>IZGRADNJA KRUŽNOG TOKA U KOZAREVCU</t>
  </si>
  <si>
    <t>VIJEĆE MJESNIH ODBORA</t>
  </si>
  <si>
    <t>003</t>
  </si>
  <si>
    <t>MJESNA SAMOUPRAVA</t>
  </si>
  <si>
    <t>00301</t>
  </si>
  <si>
    <t>A03</t>
  </si>
  <si>
    <t>MJESNI ODBORI</t>
  </si>
  <si>
    <t>A100801</t>
  </si>
  <si>
    <t>MO KLOŠTAR PODRAVSKI</t>
  </si>
  <si>
    <t>A100802</t>
  </si>
  <si>
    <t>MO BUDANČEVICA</t>
  </si>
  <si>
    <t>A100803</t>
  </si>
  <si>
    <t>MO KOZAREVAC</t>
  </si>
  <si>
    <t>A100804</t>
  </si>
  <si>
    <t>MO PRUGOVAC</t>
  </si>
  <si>
    <t xml:space="preserve">         Članak 4.</t>
  </si>
  <si>
    <t xml:space="preserve">U razdoblju od 1.siječnja do 30. lipnja 2021. godine ostvaren je manjak prihoda i primitaka </t>
  </si>
  <si>
    <t xml:space="preserve">         Članak 5.</t>
  </si>
  <si>
    <t xml:space="preserve">Općina Kloštar Podravski nije se zaduživala na stranom tržištu novca i kapitala, </t>
  </si>
  <si>
    <t>nije davala jamstva i nema izdataka po jamstvima.</t>
  </si>
  <si>
    <t xml:space="preserve">         Članak 6.</t>
  </si>
  <si>
    <t>U razdoblju od 1. siječnja do 30. lipnja 2021. godine sredstva Proračunske zalihe nisu korištena.</t>
  </si>
  <si>
    <t xml:space="preserve">         Članak 7.</t>
  </si>
  <si>
    <t>Izvještaj o izvršenju Plana razvojnih programa Općine Kloštar Podravski za razdoblje od</t>
  </si>
  <si>
    <t>01.01 do 30. 06. 2021. godinenalazi se  u prilogu ovog Polugodišnjeg izvještaja o izvršenju Proračuna.</t>
  </si>
  <si>
    <t xml:space="preserve">         Članak 8.</t>
  </si>
  <si>
    <t xml:space="preserve">Obrazloženje ostvarenja prihoda i primitaka, rashoda i izdataka nalazi se u prilogu ovog </t>
  </si>
  <si>
    <t>Polugodišnjeg izvještaja o izvršenju Proračunai njegov je sastavni dio.</t>
  </si>
  <si>
    <t>IV. ZAVRŠNA ODREDBA</t>
  </si>
  <si>
    <t xml:space="preserve">         Članak 9.</t>
  </si>
  <si>
    <t xml:space="preserve">Ovaj Polugodišnji izvještaj o izvršenju Proračuna objavit će se u "Službenom glasniku </t>
  </si>
  <si>
    <t>Koprivničko-križevačke županije".</t>
  </si>
  <si>
    <t xml:space="preserve">            OPĆINSKO VIJEĆE</t>
  </si>
  <si>
    <t>OPĆINA KLOŠTAR PODRAVSKI</t>
  </si>
  <si>
    <t>Na temelju članka 109. Zakona o proračunu ("Narodne novine" broj 87/08, 136/12. i 15/15) i članka 30.</t>
  </si>
  <si>
    <t xml:space="preserve">Statuta Općine Kloštar Podravski ("Službeni glasnik Koprivničko-križevačke županije" broj 4/21) </t>
  </si>
  <si>
    <t>Proračun Općine Kloštar Podravski za 2021. godinu ("Službeni glasnik Koprivničko-križevačke županije"</t>
  </si>
  <si>
    <t xml:space="preserve"> broj 32/20) (u daljnjem tekstu: Proračun) izvršen je kako slijedi:</t>
  </si>
  <si>
    <t>I-VI/2021</t>
  </si>
  <si>
    <t>2021. godine</t>
  </si>
  <si>
    <t>I-VI 2021</t>
  </si>
  <si>
    <t>u svoti od 171.646,00 kuna.</t>
  </si>
  <si>
    <t>PREDSJEDNICA:</t>
  </si>
  <si>
    <t>Marija Šimunko</t>
  </si>
  <si>
    <t>URBROJ: 2137/16-20-01</t>
  </si>
  <si>
    <t>KLASA: 400-08/21-01/03</t>
  </si>
  <si>
    <t>Kloštar Podravski, 28. rujna 2021.</t>
  </si>
  <si>
    <t xml:space="preserve"> Općinsko vijeće Općine Kloštar Podravski na 4. sjednici dana 28. rujna 2021.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</si>
</sst>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;\-#,##0\ ;&quot; -&quot;#\ ;@\ "/>
    <numFmt numFmtId="165" formatCode="0_ ;\-0\ "/>
    <numFmt numFmtId="166" formatCode="#,##0.00&quot;      &quot;;\-#,##0.00&quot;      &quot;;&quot; -&quot;#&quot;      &quot;;@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9"/>
      <name val="Arial"/>
      <family val="2"/>
      <charset val="238"/>
    </font>
    <font>
      <b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9"/>
      <color indexed="9"/>
      <name val="Arial"/>
      <family val="2"/>
      <charset val="1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15"/>
        <bgColor indexed="35"/>
      </patternFill>
    </fill>
    <fill>
      <patternFill patternType="solid">
        <fgColor rgb="FF2BDBCE"/>
        <bgColor indexed="46"/>
      </patternFill>
    </fill>
    <fill>
      <patternFill patternType="solid">
        <fgColor rgb="FF2BDBCE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rgb="FF2BDBCE"/>
        <bgColor indexed="45"/>
      </patternFill>
    </fill>
    <fill>
      <patternFill patternType="solid">
        <fgColor theme="5" tint="0.39997558519241921"/>
        <bgColor indexed="45"/>
      </patternFill>
    </fill>
    <fill>
      <patternFill patternType="solid">
        <fgColor theme="7" tint="-0.249977111117893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/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0" fontId="7" fillId="0" borderId="0" xfId="0" applyFont="1"/>
    <xf numFmtId="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4" fontId="7" fillId="3" borderId="0" xfId="1" applyNumberFormat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>
      <alignment horizontal="right"/>
    </xf>
    <xf numFmtId="43" fontId="4" fillId="0" borderId="0" xfId="1" applyFont="1" applyFill="1" applyBorder="1" applyAlignment="1" applyProtection="1"/>
    <xf numFmtId="4" fontId="4" fillId="0" borderId="0" xfId="0" applyNumberFormat="1" applyFont="1"/>
    <xf numFmtId="0" fontId="7" fillId="3" borderId="0" xfId="0" applyFont="1" applyFill="1"/>
    <xf numFmtId="43" fontId="4" fillId="3" borderId="0" xfId="1" applyFont="1" applyFill="1" applyBorder="1" applyAlignment="1" applyProtection="1">
      <alignment horizontal="right"/>
    </xf>
    <xf numFmtId="4" fontId="4" fillId="3" borderId="0" xfId="0" applyNumberFormat="1" applyFont="1" applyFill="1"/>
    <xf numFmtId="1" fontId="4" fillId="3" borderId="0" xfId="0" applyNumberFormat="1" applyFont="1" applyFill="1"/>
    <xf numFmtId="0" fontId="7" fillId="4" borderId="0" xfId="0" applyFont="1" applyFill="1"/>
    <xf numFmtId="43" fontId="8" fillId="4" borderId="0" xfId="1" applyFont="1" applyFill="1" applyBorder="1" applyAlignment="1" applyProtection="1">
      <alignment horizontal="right"/>
    </xf>
    <xf numFmtId="4" fontId="4" fillId="4" borderId="0" xfId="1" applyNumberFormat="1" applyFont="1" applyFill="1" applyBorder="1" applyAlignment="1" applyProtection="1"/>
    <xf numFmtId="43" fontId="4" fillId="4" borderId="0" xfId="1" applyFont="1" applyFill="1" applyBorder="1" applyAlignment="1" applyProtection="1"/>
    <xf numFmtId="43" fontId="7" fillId="3" borderId="0" xfId="1" applyFont="1" applyFill="1" applyBorder="1" applyAlignment="1" applyProtection="1">
      <alignment horizontal="right"/>
    </xf>
    <xf numFmtId="0" fontId="7" fillId="5" borderId="0" xfId="0" applyFont="1" applyFill="1"/>
    <xf numFmtId="43" fontId="9" fillId="5" borderId="0" xfId="1" applyFont="1" applyFill="1" applyBorder="1" applyAlignment="1" applyProtection="1">
      <alignment horizontal="right"/>
    </xf>
    <xf numFmtId="4" fontId="4" fillId="5" borderId="0" xfId="0" applyNumberFormat="1" applyFont="1" applyFill="1"/>
    <xf numFmtId="43" fontId="4" fillId="5" borderId="0" xfId="1" applyFont="1" applyFill="1" applyBorder="1" applyAlignment="1" applyProtection="1"/>
    <xf numFmtId="43" fontId="4" fillId="4" borderId="0" xfId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3" fontId="4" fillId="3" borderId="0" xfId="1" applyFont="1" applyFill="1" applyBorder="1" applyAlignment="1" applyProtection="1"/>
    <xf numFmtId="4" fontId="4" fillId="4" borderId="0" xfId="1" applyNumberFormat="1" applyFont="1" applyFill="1" applyBorder="1" applyAlignment="1" applyProtection="1">
      <alignment horizontal="right"/>
    </xf>
    <xf numFmtId="4" fontId="4" fillId="0" borderId="0" xfId="1" applyNumberFormat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43" fontId="7" fillId="3" borderId="0" xfId="1" applyFont="1" applyFill="1" applyBorder="1" applyAlignment="1" applyProtection="1"/>
    <xf numFmtId="4" fontId="4" fillId="3" borderId="0" xfId="0" applyNumberFormat="1" applyFont="1" applyFill="1" applyAlignment="1">
      <alignment horizontal="right"/>
    </xf>
    <xf numFmtId="43" fontId="4" fillId="5" borderId="0" xfId="1" applyFont="1" applyFill="1" applyBorder="1" applyAlignment="1" applyProtection="1">
      <alignment horizontal="right"/>
    </xf>
    <xf numFmtId="4" fontId="4" fillId="5" borderId="0" xfId="0" applyNumberFormat="1" applyFont="1" applyFill="1" applyAlignment="1">
      <alignment horizontal="right"/>
    </xf>
    <xf numFmtId="43" fontId="2" fillId="0" borderId="0" xfId="1" applyFont="1" applyFill="1" applyBorder="1" applyAlignment="1" applyProtection="1">
      <alignment horizontal="right"/>
    </xf>
    <xf numFmtId="164" fontId="5" fillId="0" borderId="0" xfId="0" applyNumberFormat="1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/>
    <xf numFmtId="0" fontId="13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4" fillId="6" borderId="0" xfId="0" applyFont="1" applyFill="1"/>
    <xf numFmtId="43" fontId="2" fillId="6" borderId="0" xfId="1" applyFont="1" applyFill="1" applyBorder="1" applyAlignment="1" applyProtection="1">
      <alignment horizontal="right"/>
    </xf>
    <xf numFmtId="4" fontId="7" fillId="3" borderId="0" xfId="0" applyNumberFormat="1" applyFont="1" applyFill="1"/>
    <xf numFmtId="0" fontId="7" fillId="3" borderId="0" xfId="0" applyFont="1" applyFill="1" applyAlignment="1">
      <alignment horizontal="left"/>
    </xf>
    <xf numFmtId="4" fontId="7" fillId="3" borderId="0" xfId="0" applyNumberFormat="1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1" applyNumberFormat="1" applyFont="1" applyFill="1" applyBorder="1" applyAlignment="1" applyProtection="1">
      <alignment horizontal="center"/>
    </xf>
    <xf numFmtId="4" fontId="2" fillId="3" borderId="0" xfId="0" applyNumberFormat="1" applyFont="1" applyFill="1" applyAlignment="1">
      <alignment horizontal="center"/>
    </xf>
    <xf numFmtId="0" fontId="4" fillId="7" borderId="0" xfId="0" applyFont="1" applyFill="1"/>
    <xf numFmtId="164" fontId="4" fillId="7" borderId="0" xfId="1" applyNumberFormat="1" applyFont="1" applyFill="1" applyBorder="1" applyAlignment="1" applyProtection="1"/>
    <xf numFmtId="43" fontId="7" fillId="7" borderId="0" xfId="1" applyFont="1" applyFill="1" applyBorder="1" applyAlignment="1" applyProtection="1">
      <alignment horizontal="right"/>
    </xf>
    <xf numFmtId="4" fontId="4" fillId="7" borderId="0" xfId="0" applyNumberFormat="1" applyFont="1" applyFill="1"/>
    <xf numFmtId="1" fontId="4" fillId="7" borderId="0" xfId="0" applyNumberFormat="1" applyFont="1" applyFill="1"/>
    <xf numFmtId="0" fontId="4" fillId="8" borderId="0" xfId="0" applyFont="1" applyFill="1"/>
    <xf numFmtId="0" fontId="14" fillId="8" borderId="0" xfId="0" applyFont="1" applyFill="1" applyAlignment="1">
      <alignment horizontal="left"/>
    </xf>
    <xf numFmtId="0" fontId="14" fillId="8" borderId="0" xfId="0" applyFont="1" applyFill="1"/>
    <xf numFmtId="164" fontId="14" fillId="8" borderId="0" xfId="1" applyNumberFormat="1" applyFont="1" applyFill="1" applyBorder="1" applyAlignment="1" applyProtection="1"/>
    <xf numFmtId="43" fontId="15" fillId="8" borderId="0" xfId="1" applyFont="1" applyFill="1" applyBorder="1" applyAlignment="1" applyProtection="1">
      <alignment horizontal="right"/>
    </xf>
    <xf numFmtId="4" fontId="14" fillId="9" borderId="0" xfId="0" applyNumberFormat="1" applyFont="1" applyFill="1"/>
    <xf numFmtId="1" fontId="14" fillId="10" borderId="0" xfId="0" applyNumberFormat="1" applyFont="1" applyFill="1"/>
    <xf numFmtId="0" fontId="4" fillId="11" borderId="0" xfId="0" applyFont="1" applyFill="1"/>
    <xf numFmtId="0" fontId="4" fillId="11" borderId="0" xfId="0" applyFont="1" applyFill="1" applyAlignment="1">
      <alignment horizontal="left"/>
    </xf>
    <xf numFmtId="164" fontId="4" fillId="11" borderId="0" xfId="1" applyNumberFormat="1" applyFont="1" applyFill="1" applyBorder="1" applyAlignment="1" applyProtection="1"/>
    <xf numFmtId="43" fontId="7" fillId="11" borderId="0" xfId="1" applyFont="1" applyFill="1" applyBorder="1" applyAlignment="1" applyProtection="1">
      <alignment horizontal="right"/>
    </xf>
    <xf numFmtId="4" fontId="4" fillId="11" borderId="0" xfId="0" applyNumberFormat="1" applyFont="1" applyFill="1"/>
    <xf numFmtId="1" fontId="4" fillId="11" borderId="0" xfId="0" applyNumberFormat="1" applyFont="1" applyFill="1"/>
    <xf numFmtId="0" fontId="4" fillId="11" borderId="0" xfId="0" applyFont="1" applyFill="1" applyAlignment="1">
      <alignment horizontal="center"/>
    </xf>
    <xf numFmtId="164" fontId="2" fillId="0" borderId="0" xfId="1" applyNumberFormat="1" applyFont="1" applyFill="1" applyBorder="1" applyAlignment="1" applyProtection="1"/>
    <xf numFmtId="43" fontId="5" fillId="0" borderId="0" xfId="1" applyFont="1" applyFill="1" applyBorder="1" applyAlignment="1" applyProtection="1">
      <alignment horizontal="right"/>
    </xf>
    <xf numFmtId="43" fontId="5" fillId="0" borderId="0" xfId="1" applyFont="1" applyFill="1" applyBorder="1" applyAlignment="1" applyProtection="1"/>
    <xf numFmtId="43" fontId="7" fillId="11" borderId="0" xfId="1" applyFont="1" applyFill="1" applyBorder="1" applyAlignment="1" applyProtection="1"/>
    <xf numFmtId="4" fontId="4" fillId="11" borderId="0" xfId="1" applyNumberFormat="1" applyFont="1" applyFill="1" applyBorder="1" applyAlignment="1" applyProtection="1"/>
    <xf numFmtId="43" fontId="4" fillId="11" borderId="0" xfId="1" applyFont="1" applyFill="1" applyBorder="1" applyAlignment="1" applyProtection="1"/>
    <xf numFmtId="43" fontId="2" fillId="0" borderId="0" xfId="1" applyFont="1" applyFill="1" applyBorder="1" applyAlignment="1" applyProtection="1"/>
    <xf numFmtId="4" fontId="2" fillId="0" borderId="0" xfId="1" applyNumberFormat="1" applyFont="1" applyFill="1" applyBorder="1" applyAlignment="1" applyProtection="1"/>
    <xf numFmtId="0" fontId="2" fillId="0" borderId="0" xfId="0" applyFont="1" applyAlignment="1">
      <alignment horizontal="right"/>
    </xf>
    <xf numFmtId="43" fontId="4" fillId="11" borderId="0" xfId="1" applyFont="1" applyFill="1" applyBorder="1" applyAlignment="1" applyProtection="1">
      <alignment horizontal="right"/>
    </xf>
    <xf numFmtId="0" fontId="2" fillId="6" borderId="0" xfId="0" applyFont="1" applyFill="1"/>
    <xf numFmtId="164" fontId="2" fillId="6" borderId="0" xfId="1" applyNumberFormat="1" applyFont="1" applyFill="1" applyBorder="1" applyAlignment="1" applyProtection="1"/>
    <xf numFmtId="43" fontId="2" fillId="6" borderId="0" xfId="1" applyFont="1" applyFill="1" applyBorder="1" applyAlignment="1" applyProtection="1"/>
    <xf numFmtId="43" fontId="5" fillId="6" borderId="0" xfId="1" applyFont="1" applyFill="1" applyBorder="1" applyAlignment="1" applyProtection="1"/>
    <xf numFmtId="4" fontId="2" fillId="6" borderId="0" xfId="1" applyNumberFormat="1" applyFont="1" applyFill="1" applyBorder="1" applyAlignment="1" applyProtection="1"/>
    <xf numFmtId="43" fontId="4" fillId="6" borderId="0" xfId="1" applyFont="1" applyFill="1" applyBorder="1" applyAlignment="1" applyProtection="1"/>
    <xf numFmtId="0" fontId="7" fillId="8" borderId="0" xfId="0" applyFont="1" applyFill="1"/>
    <xf numFmtId="0" fontId="9" fillId="8" borderId="0" xfId="0" applyFont="1" applyFill="1" applyAlignment="1">
      <alignment horizontal="left"/>
    </xf>
    <xf numFmtId="0" fontId="9" fillId="8" borderId="0" xfId="0" applyFont="1" applyFill="1"/>
    <xf numFmtId="164" fontId="9" fillId="8" borderId="0" xfId="1" applyNumberFormat="1" applyFont="1" applyFill="1" applyBorder="1" applyAlignment="1" applyProtection="1"/>
    <xf numFmtId="43" fontId="9" fillId="8" borderId="0" xfId="1" applyFont="1" applyFill="1" applyBorder="1" applyAlignment="1" applyProtection="1">
      <alignment horizontal="right"/>
    </xf>
    <xf numFmtId="4" fontId="8" fillId="12" borderId="0" xfId="0" applyNumberFormat="1" applyFont="1" applyFill="1"/>
    <xf numFmtId="1" fontId="8" fillId="12" borderId="0" xfId="0" applyNumberFormat="1" applyFont="1" applyFill="1"/>
    <xf numFmtId="0" fontId="7" fillId="11" borderId="0" xfId="0" applyFont="1" applyFill="1"/>
    <xf numFmtId="0" fontId="7" fillId="11" borderId="0" xfId="0" applyFont="1" applyFill="1" applyAlignment="1">
      <alignment horizontal="left"/>
    </xf>
    <xf numFmtId="164" fontId="7" fillId="11" borderId="0" xfId="1" applyNumberFormat="1" applyFont="1" applyFill="1" applyBorder="1" applyAlignment="1" applyProtection="1"/>
    <xf numFmtId="4" fontId="4" fillId="13" borderId="0" xfId="0" applyNumberFormat="1" applyFont="1" applyFill="1"/>
    <xf numFmtId="0" fontId="7" fillId="11" borderId="0" xfId="0" applyFont="1" applyFill="1" applyAlignment="1">
      <alignment horizontal="center"/>
    </xf>
    <xf numFmtId="0" fontId="9" fillId="8" borderId="0" xfId="0" applyFont="1" applyFill="1" applyAlignment="1">
      <alignment horizontal="right"/>
    </xf>
    <xf numFmtId="0" fontId="7" fillId="11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8" borderId="0" xfId="0" applyFont="1" applyFill="1" applyAlignment="1">
      <alignment horizontal="right"/>
    </xf>
    <xf numFmtId="43" fontId="4" fillId="8" borderId="0" xfId="1" applyFont="1" applyFill="1" applyBorder="1" applyAlignment="1" applyProtection="1"/>
    <xf numFmtId="43" fontId="7" fillId="8" borderId="0" xfId="1" applyFont="1" applyFill="1" applyBorder="1" applyAlignment="1" applyProtection="1"/>
    <xf numFmtId="4" fontId="4" fillId="8" borderId="0" xfId="1" applyNumberFormat="1" applyFont="1" applyFill="1" applyBorder="1" applyAlignment="1" applyProtection="1"/>
    <xf numFmtId="43" fontId="16" fillId="0" borderId="0" xfId="1" applyFont="1" applyFill="1" applyBorder="1" applyAlignment="1" applyProtection="1"/>
    <xf numFmtId="165" fontId="7" fillId="3" borderId="0" xfId="1" applyNumberFormat="1" applyFont="1" applyFill="1" applyBorder="1" applyAlignment="1" applyProtection="1">
      <alignment horizontal="center"/>
    </xf>
    <xf numFmtId="43" fontId="4" fillId="7" borderId="0" xfId="1" applyFont="1" applyFill="1" applyBorder="1" applyAlignment="1" applyProtection="1">
      <alignment horizontal="right"/>
    </xf>
    <xf numFmtId="4" fontId="4" fillId="12" borderId="0" xfId="0" applyNumberFormat="1" applyFont="1" applyFill="1"/>
    <xf numFmtId="1" fontId="4" fillId="12" borderId="0" xfId="0" applyNumberFormat="1" applyFont="1" applyFill="1"/>
    <xf numFmtId="0" fontId="8" fillId="8" borderId="0" xfId="0" applyFont="1" applyFill="1" applyAlignment="1">
      <alignment horizontal="left"/>
    </xf>
    <xf numFmtId="164" fontId="4" fillId="8" borderId="0" xfId="1" applyNumberFormat="1" applyFont="1" applyFill="1" applyBorder="1" applyAlignment="1" applyProtection="1"/>
    <xf numFmtId="43" fontId="4" fillId="8" borderId="0" xfId="1" applyFont="1" applyFill="1" applyBorder="1" applyAlignment="1" applyProtection="1">
      <alignment horizontal="right"/>
    </xf>
    <xf numFmtId="166" fontId="5" fillId="0" borderId="0" xfId="0" applyNumberFormat="1" applyFont="1"/>
    <xf numFmtId="0" fontId="13" fillId="6" borderId="0" xfId="0" applyFont="1" applyFill="1"/>
    <xf numFmtId="0" fontId="11" fillId="6" borderId="0" xfId="0" applyFont="1" applyFill="1"/>
    <xf numFmtId="0" fontId="10" fillId="6" borderId="0" xfId="0" applyFont="1" applyFill="1" applyAlignment="1">
      <alignment wrapText="1"/>
    </xf>
    <xf numFmtId="43" fontId="7" fillId="8" borderId="0" xfId="1" applyFont="1" applyFill="1" applyBorder="1" applyAlignment="1" applyProtection="1">
      <alignment horizontal="right"/>
    </xf>
    <xf numFmtId="164" fontId="7" fillId="8" borderId="0" xfId="1" applyNumberFormat="1" applyFont="1" applyFill="1" applyBorder="1" applyAlignment="1" applyProtection="1"/>
    <xf numFmtId="0" fontId="13" fillId="0" borderId="0" xfId="0" applyFont="1" applyAlignment="1">
      <alignment horizontal="left"/>
    </xf>
    <xf numFmtId="0" fontId="10" fillId="6" borderId="0" xfId="0" applyFont="1" applyFill="1"/>
    <xf numFmtId="0" fontId="10" fillId="6" borderId="0" xfId="0" applyFont="1" applyFill="1" applyAlignment="1">
      <alignment horizontal="left" wrapText="1"/>
    </xf>
    <xf numFmtId="0" fontId="13" fillId="6" borderId="0" xfId="0" applyFont="1" applyFill="1" applyAlignment="1">
      <alignment horizontal="left"/>
    </xf>
    <xf numFmtId="0" fontId="10" fillId="6" borderId="0" xfId="0" applyFont="1" applyFill="1" applyAlignment="1">
      <alignment horizontal="left"/>
    </xf>
    <xf numFmtId="4" fontId="10" fillId="6" borderId="0" xfId="0" applyNumberFormat="1" applyFont="1" applyFill="1"/>
    <xf numFmtId="0" fontId="13" fillId="0" borderId="0" xfId="0" applyFont="1" applyAlignment="1">
      <alignment vertical="top"/>
    </xf>
    <xf numFmtId="0" fontId="10" fillId="0" borderId="0" xfId="0" applyFont="1" applyAlignment="1">
      <alignment wrapText="1"/>
    </xf>
    <xf numFmtId="4" fontId="10" fillId="0" borderId="0" xfId="0" applyNumberFormat="1" applyFont="1"/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13" fillId="0" borderId="0" xfId="0" applyFont="1" applyAlignment="1">
      <alignment horizontal="left" vertical="top"/>
    </xf>
    <xf numFmtId="4" fontId="13" fillId="0" borderId="0" xfId="0" applyNumberFormat="1" applyFont="1" applyAlignment="1">
      <alignment horizontal="left" vertical="top"/>
    </xf>
    <xf numFmtId="4" fontId="4" fillId="8" borderId="0" xfId="0" applyNumberFormat="1" applyFont="1" applyFill="1"/>
    <xf numFmtId="164" fontId="17" fillId="0" borderId="0" xfId="1" applyNumberFormat="1" applyFont="1" applyFill="1" applyBorder="1" applyAlignment="1" applyProtection="1"/>
    <xf numFmtId="43" fontId="18" fillId="0" borderId="0" xfId="1" applyFont="1" applyFill="1" applyBorder="1" applyAlignment="1" applyProtection="1">
      <alignment horizontal="right"/>
    </xf>
    <xf numFmtId="0" fontId="17" fillId="0" borderId="0" xfId="0" applyFont="1"/>
    <xf numFmtId="43" fontId="17" fillId="0" borderId="0" xfId="1" applyFont="1" applyFill="1" applyBorder="1" applyAlignment="1" applyProtection="1"/>
    <xf numFmtId="4" fontId="18" fillId="0" borderId="0" xfId="0" applyNumberFormat="1" applyFont="1"/>
    <xf numFmtId="0" fontId="18" fillId="0" borderId="0" xfId="0" applyFont="1"/>
    <xf numFmtId="0" fontId="5" fillId="0" borderId="0" xfId="0" applyFont="1" applyAlignment="1">
      <alignment horizontal="left"/>
    </xf>
    <xf numFmtId="164" fontId="7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4" fontId="7" fillId="6" borderId="0" xfId="0" applyNumberFormat="1" applyFont="1" applyFill="1"/>
    <xf numFmtId="0" fontId="7" fillId="6" borderId="0" xfId="0" applyFont="1" applyFill="1"/>
    <xf numFmtId="4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5" fontId="7" fillId="0" borderId="0" xfId="1" applyNumberFormat="1" applyFont="1" applyFill="1" applyBorder="1" applyAlignment="1" applyProtection="1">
      <alignment horizontal="center"/>
    </xf>
    <xf numFmtId="4" fontId="2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64" fontId="4" fillId="0" borderId="0" xfId="1" applyNumberFormat="1" applyFont="1" applyFill="1" applyBorder="1" applyAlignment="1" applyProtection="1"/>
    <xf numFmtId="3" fontId="4" fillId="0" borderId="0" xfId="0" applyNumberFormat="1" applyFont="1"/>
    <xf numFmtId="4" fontId="4" fillId="6" borderId="0" xfId="0" applyNumberFormat="1" applyFont="1" applyFill="1"/>
    <xf numFmtId="0" fontId="4" fillId="0" borderId="0" xfId="0" applyFont="1" applyAlignment="1">
      <alignment horizontal="left"/>
    </xf>
    <xf numFmtId="164" fontId="17" fillId="2" borderId="2" xfId="1" applyNumberFormat="1" applyFont="1" applyFill="1" applyBorder="1" applyAlignment="1" applyProtection="1"/>
    <xf numFmtId="43" fontId="18" fillId="2" borderId="2" xfId="1" applyFont="1" applyFill="1" applyBorder="1" applyAlignment="1" applyProtection="1">
      <alignment horizontal="right"/>
    </xf>
    <xf numFmtId="0" fontId="17" fillId="2" borderId="2" xfId="0" applyFont="1" applyFill="1" applyBorder="1"/>
    <xf numFmtId="43" fontId="17" fillId="2" borderId="2" xfId="1" applyFont="1" applyFill="1" applyBorder="1" applyAlignment="1" applyProtection="1"/>
    <xf numFmtId="4" fontId="18" fillId="2" borderId="2" xfId="0" applyNumberFormat="1" applyFont="1" applyFill="1" applyBorder="1"/>
    <xf numFmtId="0" fontId="18" fillId="2" borderId="3" xfId="0" applyFont="1" applyFill="1" applyBorder="1"/>
    <xf numFmtId="164" fontId="7" fillId="14" borderId="0" xfId="1" applyNumberFormat="1" applyFont="1" applyFill="1" applyBorder="1" applyAlignment="1" applyProtection="1"/>
    <xf numFmtId="164" fontId="7" fillId="6" borderId="0" xfId="1" applyNumberFormat="1" applyFont="1" applyFill="1" applyBorder="1" applyAlignment="1" applyProtection="1"/>
    <xf numFmtId="0" fontId="19" fillId="15" borderId="4" xfId="0" applyFont="1" applyFill="1" applyBorder="1"/>
    <xf numFmtId="0" fontId="19" fillId="15" borderId="5" xfId="0" applyFont="1" applyFill="1" applyBorder="1"/>
    <xf numFmtId="0" fontId="20" fillId="15" borderId="5" xfId="0" applyFont="1" applyFill="1" applyBorder="1" applyAlignment="1">
      <alignment horizontal="center"/>
    </xf>
    <xf numFmtId="0" fontId="20" fillId="15" borderId="5" xfId="0" applyFont="1" applyFill="1" applyBorder="1"/>
    <xf numFmtId="4" fontId="19" fillId="15" borderId="6" xfId="0" applyNumberFormat="1" applyFont="1" applyFill="1" applyBorder="1"/>
    <xf numFmtId="0" fontId="19" fillId="0" borderId="0" xfId="0" applyFont="1"/>
    <xf numFmtId="49" fontId="19" fillId="15" borderId="7" xfId="0" applyNumberFormat="1" applyFont="1" applyFill="1" applyBorder="1"/>
    <xf numFmtId="0" fontId="19" fillId="15" borderId="8" xfId="0" applyFont="1" applyFill="1" applyBorder="1"/>
    <xf numFmtId="0" fontId="20" fillId="15" borderId="8" xfId="0" applyFont="1" applyFill="1" applyBorder="1" applyAlignment="1">
      <alignment horizontal="center"/>
    </xf>
    <xf numFmtId="0" fontId="20" fillId="15" borderId="8" xfId="0" applyFont="1" applyFill="1" applyBorder="1"/>
    <xf numFmtId="4" fontId="19" fillId="15" borderId="9" xfId="0" applyNumberFormat="1" applyFont="1" applyFill="1" applyBorder="1"/>
    <xf numFmtId="0" fontId="19" fillId="16" borderId="4" xfId="0" applyFont="1" applyFill="1" applyBorder="1"/>
    <xf numFmtId="0" fontId="19" fillId="16" borderId="5" xfId="0" applyFont="1" applyFill="1" applyBorder="1"/>
    <xf numFmtId="4" fontId="19" fillId="16" borderId="6" xfId="0" applyNumberFormat="1" applyFont="1" applyFill="1" applyBorder="1"/>
    <xf numFmtId="49" fontId="19" fillId="16" borderId="7" xfId="0" applyNumberFormat="1" applyFont="1" applyFill="1" applyBorder="1"/>
    <xf numFmtId="0" fontId="19" fillId="16" borderId="8" xfId="0" applyFont="1" applyFill="1" applyBorder="1"/>
    <xf numFmtId="4" fontId="19" fillId="16" borderId="9" xfId="0" applyNumberFormat="1" applyFont="1" applyFill="1" applyBorder="1"/>
    <xf numFmtId="0" fontId="21" fillId="0" borderId="10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17" borderId="1" xfId="0" applyFont="1" applyFill="1" applyBorder="1"/>
    <xf numFmtId="0" fontId="21" fillId="17" borderId="2" xfId="0" applyFont="1" applyFill="1" applyBorder="1"/>
    <xf numFmtId="3" fontId="21" fillId="17" borderId="2" xfId="0" applyNumberFormat="1" applyFont="1" applyFill="1" applyBorder="1" applyAlignment="1">
      <alignment horizontal="center"/>
    </xf>
    <xf numFmtId="4" fontId="21" fillId="17" borderId="3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18" borderId="1" xfId="0" applyFont="1" applyFill="1" applyBorder="1"/>
    <xf numFmtId="0" fontId="21" fillId="18" borderId="2" xfId="0" applyFont="1" applyFill="1" applyBorder="1"/>
    <xf numFmtId="3" fontId="21" fillId="18" borderId="2" xfId="0" applyNumberFormat="1" applyFont="1" applyFill="1" applyBorder="1"/>
    <xf numFmtId="4" fontId="21" fillId="18" borderId="3" xfId="0" applyNumberFormat="1" applyFont="1" applyFill="1" applyBorder="1"/>
    <xf numFmtId="3" fontId="21" fillId="0" borderId="0" xfId="0" applyNumberFormat="1" applyFont="1"/>
    <xf numFmtId="0" fontId="0" fillId="0" borderId="10" xfId="0" applyBorder="1"/>
    <xf numFmtId="49" fontId="0" fillId="0" borderId="0" xfId="0" applyNumberFormat="1"/>
    <xf numFmtId="3" fontId="0" fillId="0" borderId="0" xfId="0" applyNumberFormat="1"/>
    <xf numFmtId="4" fontId="0" fillId="0" borderId="11" xfId="0" applyNumberFormat="1" applyBorder="1"/>
    <xf numFmtId="0" fontId="0" fillId="19" borderId="10" xfId="0" applyFill="1" applyBorder="1"/>
    <xf numFmtId="0" fontId="0" fillId="19" borderId="0" xfId="0" applyFill="1"/>
    <xf numFmtId="49" fontId="0" fillId="19" borderId="0" xfId="0" applyNumberFormat="1" applyFill="1"/>
    <xf numFmtId="3" fontId="0" fillId="19" borderId="0" xfId="0" applyNumberFormat="1" applyFill="1"/>
    <xf numFmtId="4" fontId="0" fillId="19" borderId="11" xfId="0" applyNumberFormat="1" applyFill="1" applyBorder="1"/>
    <xf numFmtId="0" fontId="0" fillId="5" borderId="10" xfId="0" applyFill="1" applyBorder="1"/>
    <xf numFmtId="0" fontId="0" fillId="5" borderId="0" xfId="0" applyFill="1"/>
    <xf numFmtId="49" fontId="0" fillId="5" borderId="0" xfId="0" applyNumberFormat="1" applyFill="1"/>
    <xf numFmtId="3" fontId="0" fillId="5" borderId="0" xfId="0" applyNumberFormat="1" applyFill="1"/>
    <xf numFmtId="4" fontId="0" fillId="5" borderId="11" xfId="0" applyNumberFormat="1" applyFill="1" applyBorder="1"/>
    <xf numFmtId="0" fontId="0" fillId="20" borderId="10" xfId="0" applyFill="1" applyBorder="1"/>
    <xf numFmtId="0" fontId="0" fillId="20" borderId="0" xfId="0" applyFill="1"/>
    <xf numFmtId="49" fontId="0" fillId="20" borderId="0" xfId="0" applyNumberFormat="1" applyFill="1"/>
    <xf numFmtId="3" fontId="0" fillId="20" borderId="0" xfId="0" applyNumberFormat="1" applyFill="1"/>
    <xf numFmtId="4" fontId="0" fillId="20" borderId="11" xfId="0" applyNumberFormat="1" applyFill="1" applyBorder="1"/>
    <xf numFmtId="0" fontId="19" fillId="16" borderId="10" xfId="0" applyFont="1" applyFill="1" applyBorder="1"/>
    <xf numFmtId="0" fontId="19" fillId="16" borderId="0" xfId="0" applyFont="1" applyFill="1"/>
    <xf numFmtId="4" fontId="19" fillId="16" borderId="11" xfId="0" applyNumberFormat="1" applyFont="1" applyFill="1" applyBorder="1"/>
    <xf numFmtId="49" fontId="19" fillId="16" borderId="10" xfId="0" applyNumberFormat="1" applyFont="1" applyFill="1" applyBorder="1"/>
    <xf numFmtId="0" fontId="0" fillId="0" borderId="7" xfId="0" applyBorder="1"/>
    <xf numFmtId="0" fontId="0" fillId="0" borderId="8" xfId="0" applyBorder="1"/>
    <xf numFmtId="49" fontId="0" fillId="0" borderId="8" xfId="0" applyNumberFormat="1" applyBorder="1"/>
    <xf numFmtId="3" fontId="0" fillId="0" borderId="8" xfId="0" applyNumberFormat="1" applyBorder="1"/>
    <xf numFmtId="4" fontId="0" fillId="0" borderId="9" xfId="0" applyNumberFormat="1" applyBorder="1"/>
    <xf numFmtId="49" fontId="21" fillId="18" borderId="1" xfId="0" applyNumberFormat="1" applyFont="1" applyFill="1" applyBorder="1"/>
    <xf numFmtId="49" fontId="21" fillId="18" borderId="4" xfId="0" applyNumberFormat="1" applyFont="1" applyFill="1" applyBorder="1"/>
    <xf numFmtId="0" fontId="21" fillId="18" borderId="4" xfId="0" applyFont="1" applyFill="1" applyBorder="1"/>
    <xf numFmtId="0" fontId="21" fillId="18" borderId="5" xfId="0" applyFont="1" applyFill="1" applyBorder="1"/>
    <xf numFmtId="3" fontId="21" fillId="18" borderId="5" xfId="0" applyNumberFormat="1" applyFont="1" applyFill="1" applyBorder="1"/>
    <xf numFmtId="4" fontId="21" fillId="18" borderId="6" xfId="0" applyNumberFormat="1" applyFont="1" applyFill="1" applyBorder="1"/>
    <xf numFmtId="0" fontId="0" fillId="19" borderId="4" xfId="0" applyFill="1" applyBorder="1"/>
    <xf numFmtId="0" fontId="0" fillId="19" borderId="5" xfId="0" applyFill="1" applyBorder="1"/>
    <xf numFmtId="49" fontId="0" fillId="19" borderId="5" xfId="0" applyNumberFormat="1" applyFill="1" applyBorder="1"/>
    <xf numFmtId="3" fontId="0" fillId="19" borderId="5" xfId="0" applyNumberFormat="1" applyFill="1" applyBorder="1"/>
    <xf numFmtId="4" fontId="0" fillId="19" borderId="6" xfId="0" applyNumberFormat="1" applyFill="1" applyBorder="1"/>
    <xf numFmtId="0" fontId="0" fillId="6" borderId="0" xfId="0" applyFill="1" applyAlignment="1">
      <alignment vertical="center"/>
    </xf>
    <xf numFmtId="0" fontId="22" fillId="6" borderId="0" xfId="0" applyFont="1" applyFill="1" applyAlignment="1">
      <alignment vertical="center"/>
    </xf>
    <xf numFmtId="4" fontId="13" fillId="6" borderId="0" xfId="0" applyNumberFormat="1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5" fillId="6" borderId="0" xfId="0" applyFont="1" applyFill="1" applyAlignment="1">
      <alignment vertical="center"/>
    </xf>
    <xf numFmtId="0" fontId="26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4" fillId="6" borderId="0" xfId="0" applyFont="1" applyFill="1" applyAlignment="1">
      <alignment horizontal="left"/>
    </xf>
    <xf numFmtId="43" fontId="4" fillId="0" borderId="0" xfId="1" applyFont="1" applyFill="1" applyBorder="1" applyAlignment="1" applyProtection="1">
      <alignment horizontal="left"/>
    </xf>
    <xf numFmtId="0" fontId="12" fillId="2" borderId="0" xfId="0" applyFont="1" applyFill="1" applyAlignment="1">
      <alignment horizontal="center" wrapText="1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60209-5B8B-4CA8-8E93-24742E033B80}">
  <sheetPr>
    <pageSetUpPr fitToPage="1"/>
  </sheetPr>
  <dimension ref="A1:I947"/>
  <sheetViews>
    <sheetView tabSelected="1" topLeftCell="A28" workbookViewId="0">
      <selection activeCell="E13" sqref="E13"/>
    </sheetView>
  </sheetViews>
  <sheetFormatPr defaultRowHeight="14.5" x14ac:dyDescent="0.35"/>
  <cols>
    <col min="3" max="3" width="31.453125" customWidth="1"/>
    <col min="4" max="4" width="16.81640625" customWidth="1"/>
    <col min="5" max="5" width="21.453125" customWidth="1"/>
    <col min="6" max="6" width="16.54296875" customWidth="1"/>
    <col min="7" max="7" width="15.81640625" customWidth="1"/>
    <col min="8" max="8" width="18" customWidth="1"/>
  </cols>
  <sheetData>
    <row r="1" spans="1:9" x14ac:dyDescent="0.35">
      <c r="A1" s="1" t="s">
        <v>445</v>
      </c>
      <c r="B1" s="1"/>
      <c r="C1" s="1"/>
      <c r="D1" s="1"/>
      <c r="E1" s="1"/>
      <c r="F1" s="2"/>
      <c r="G1" s="2"/>
      <c r="H1" s="3"/>
      <c r="I1" s="2"/>
    </row>
    <row r="2" spans="1:9" x14ac:dyDescent="0.35">
      <c r="A2" s="1" t="s">
        <v>446</v>
      </c>
      <c r="B2" s="1"/>
      <c r="C2" s="1"/>
      <c r="D2" s="1"/>
      <c r="E2" s="1"/>
      <c r="F2" s="1"/>
      <c r="G2" s="2"/>
      <c r="H2" s="3"/>
      <c r="I2" s="2"/>
    </row>
    <row r="3" spans="1:9" x14ac:dyDescent="0.35">
      <c r="A3" s="1" t="s">
        <v>458</v>
      </c>
      <c r="B3" s="1"/>
      <c r="C3" s="4"/>
      <c r="D3" s="1"/>
      <c r="E3" s="1"/>
      <c r="F3" s="1"/>
      <c r="G3" s="2"/>
      <c r="H3" s="3"/>
      <c r="I3" s="2"/>
    </row>
    <row r="4" spans="1:9" x14ac:dyDescent="0.35">
      <c r="A4" s="2"/>
      <c r="B4" s="2"/>
      <c r="C4" s="2"/>
      <c r="D4" s="2"/>
      <c r="E4" s="2"/>
      <c r="F4" s="2"/>
      <c r="G4" s="2"/>
      <c r="H4" s="5"/>
      <c r="I4" s="6"/>
    </row>
    <row r="5" spans="1:9" x14ac:dyDescent="0.35">
      <c r="A5" s="2"/>
      <c r="B5" s="7"/>
      <c r="C5" s="7" t="s">
        <v>0</v>
      </c>
      <c r="D5" s="7"/>
      <c r="E5" s="7"/>
      <c r="F5" s="2"/>
      <c r="G5" s="6"/>
      <c r="H5" s="3"/>
      <c r="I5" s="2"/>
    </row>
    <row r="6" spans="1:9" x14ac:dyDescent="0.35">
      <c r="A6" s="2"/>
      <c r="B6" s="7"/>
      <c r="C6" s="7" t="s">
        <v>1</v>
      </c>
      <c r="D6" s="7"/>
      <c r="E6" s="7"/>
      <c r="F6" s="2"/>
      <c r="G6" s="2"/>
      <c r="H6" s="3"/>
      <c r="I6" s="2"/>
    </row>
    <row r="7" spans="1:9" x14ac:dyDescent="0.35">
      <c r="A7" s="8"/>
      <c r="B7" s="9"/>
      <c r="C7" s="8"/>
      <c r="D7" s="8"/>
      <c r="E7" s="8"/>
      <c r="F7" s="8"/>
      <c r="G7" s="8"/>
      <c r="H7" s="3"/>
      <c r="I7" s="2"/>
    </row>
    <row r="8" spans="1:9" x14ac:dyDescent="0.35">
      <c r="A8" s="8"/>
      <c r="B8" s="8"/>
      <c r="C8" s="8"/>
      <c r="D8" s="8"/>
      <c r="E8" s="8"/>
      <c r="F8" s="8"/>
      <c r="G8" s="8"/>
      <c r="H8" s="3"/>
      <c r="I8" s="2"/>
    </row>
    <row r="9" spans="1:9" x14ac:dyDescent="0.35">
      <c r="A9" s="10" t="s">
        <v>2</v>
      </c>
      <c r="B9" s="10"/>
      <c r="C9" s="10"/>
      <c r="D9" s="10"/>
      <c r="E9" s="10"/>
      <c r="F9" s="10"/>
      <c r="G9" s="10"/>
      <c r="H9" s="11"/>
      <c r="I9" s="10"/>
    </row>
    <row r="10" spans="1:9" x14ac:dyDescent="0.35">
      <c r="A10" s="2"/>
      <c r="B10" s="2"/>
      <c r="C10" s="10" t="s">
        <v>3</v>
      </c>
      <c r="D10" s="2"/>
      <c r="E10" s="2"/>
      <c r="F10" s="2"/>
      <c r="G10" s="2"/>
      <c r="H10" s="3"/>
      <c r="I10" s="2"/>
    </row>
    <row r="11" spans="1:9" x14ac:dyDescent="0.35">
      <c r="A11" s="2"/>
      <c r="B11" s="2"/>
      <c r="C11" s="2"/>
      <c r="D11" s="2"/>
      <c r="E11" s="2"/>
      <c r="F11" s="2"/>
      <c r="G11" s="2"/>
      <c r="H11" s="3"/>
      <c r="I11" s="2"/>
    </row>
    <row r="12" spans="1:9" x14ac:dyDescent="0.35">
      <c r="A12" s="2" t="s">
        <v>447</v>
      </c>
      <c r="B12" s="2"/>
      <c r="C12" s="2"/>
      <c r="D12" s="2"/>
      <c r="E12" s="2"/>
      <c r="F12" s="2"/>
      <c r="G12" s="2"/>
      <c r="H12" s="3"/>
      <c r="I12" s="2"/>
    </row>
    <row r="13" spans="1:9" x14ac:dyDescent="0.35">
      <c r="A13" s="2" t="s">
        <v>448</v>
      </c>
      <c r="B13" s="2"/>
      <c r="C13" s="2"/>
      <c r="D13" s="2"/>
      <c r="E13" s="2"/>
      <c r="F13" s="2"/>
      <c r="G13" s="2"/>
      <c r="H13" s="3"/>
      <c r="I13" s="2"/>
    </row>
    <row r="14" spans="1:9" x14ac:dyDescent="0.35">
      <c r="A14" s="2"/>
      <c r="B14" s="2"/>
      <c r="C14" s="2"/>
      <c r="D14" s="2"/>
      <c r="E14" s="2"/>
      <c r="F14" s="2"/>
      <c r="G14" s="2"/>
      <c r="H14" s="3"/>
      <c r="I14" s="2"/>
    </row>
    <row r="15" spans="1:9" x14ac:dyDescent="0.35">
      <c r="A15" s="12"/>
      <c r="B15" s="12"/>
      <c r="C15" s="12"/>
      <c r="D15" s="12"/>
      <c r="E15" s="13" t="s">
        <v>4</v>
      </c>
      <c r="F15" s="13" t="s">
        <v>5</v>
      </c>
      <c r="G15" s="13" t="s">
        <v>4</v>
      </c>
      <c r="H15" s="14"/>
      <c r="I15" s="6"/>
    </row>
    <row r="16" spans="1:9" x14ac:dyDescent="0.35">
      <c r="A16" s="15"/>
      <c r="B16" s="15"/>
      <c r="C16" s="15"/>
      <c r="D16" s="15"/>
      <c r="E16" s="13" t="s">
        <v>449</v>
      </c>
      <c r="F16" s="13">
        <v>2021</v>
      </c>
      <c r="G16" s="13" t="s">
        <v>449</v>
      </c>
      <c r="H16" s="16" t="s">
        <v>6</v>
      </c>
      <c r="I16" s="17" t="s">
        <v>6</v>
      </c>
    </row>
    <row r="17" spans="1:9" x14ac:dyDescent="0.35">
      <c r="A17" s="15"/>
      <c r="B17" s="15"/>
      <c r="C17" s="15"/>
      <c r="D17" s="15"/>
      <c r="E17" s="18">
        <v>3</v>
      </c>
      <c r="F17" s="13">
        <v>2</v>
      </c>
      <c r="G17" s="18">
        <v>3</v>
      </c>
      <c r="H17" s="16" t="s">
        <v>7</v>
      </c>
      <c r="I17" s="17" t="s">
        <v>8</v>
      </c>
    </row>
    <row r="18" spans="1:9" x14ac:dyDescent="0.35">
      <c r="A18" s="15" t="s">
        <v>9</v>
      </c>
      <c r="B18" s="15"/>
      <c r="C18" s="15"/>
      <c r="D18" s="15"/>
      <c r="E18" s="19"/>
      <c r="F18" s="20"/>
      <c r="G18" s="19"/>
      <c r="H18" s="21"/>
      <c r="I18" s="7"/>
    </row>
    <row r="19" spans="1:9" x14ac:dyDescent="0.35">
      <c r="A19" s="22"/>
      <c r="B19" s="22" t="s">
        <v>10</v>
      </c>
      <c r="C19" s="22"/>
      <c r="D19" s="22"/>
      <c r="E19" s="23">
        <f>E160</f>
        <v>5342668</v>
      </c>
      <c r="F19" s="23">
        <f>F160</f>
        <v>19319600</v>
      </c>
      <c r="G19" s="23">
        <f>G160</f>
        <v>7172763</v>
      </c>
      <c r="H19" s="24">
        <f>G19*100/E19</f>
        <v>134.25432761309517</v>
      </c>
      <c r="I19" s="25">
        <f>G19*100/F19</f>
        <v>37.126871156752728</v>
      </c>
    </row>
    <row r="20" spans="1:9" x14ac:dyDescent="0.35">
      <c r="A20" s="22"/>
      <c r="B20" s="22" t="s">
        <v>11</v>
      </c>
      <c r="C20" s="22"/>
      <c r="D20" s="22"/>
      <c r="E20" s="23">
        <f>E209</f>
        <v>2237</v>
      </c>
      <c r="F20" s="23">
        <f>F209</f>
        <v>75000</v>
      </c>
      <c r="G20" s="23">
        <f>G209</f>
        <v>7542</v>
      </c>
      <c r="H20" s="24">
        <f>G20*100/E20</f>
        <v>337.14796602592759</v>
      </c>
      <c r="I20" s="25">
        <f>G20*100/F20</f>
        <v>10.055999999999999</v>
      </c>
    </row>
    <row r="21" spans="1:9" x14ac:dyDescent="0.35">
      <c r="A21" s="26"/>
      <c r="B21" s="26"/>
      <c r="C21" s="26"/>
      <c r="D21" s="26" t="s">
        <v>12</v>
      </c>
      <c r="E21" s="27">
        <f>E19+E20</f>
        <v>5344905</v>
      </c>
      <c r="F21" s="27">
        <f>F19+F20</f>
        <v>19394600</v>
      </c>
      <c r="G21" s="27">
        <f>G19+G20</f>
        <v>7180305</v>
      </c>
      <c r="H21" s="28"/>
      <c r="I21" s="29"/>
    </row>
    <row r="22" spans="1:9" x14ac:dyDescent="0.35">
      <c r="A22" s="22"/>
      <c r="B22" s="22" t="s">
        <v>13</v>
      </c>
      <c r="C22" s="22"/>
      <c r="D22" s="22"/>
      <c r="E22" s="30">
        <f>E56</f>
        <v>2977550</v>
      </c>
      <c r="F22" s="30">
        <f>F56</f>
        <v>9350400</v>
      </c>
      <c r="G22" s="30">
        <f>G56</f>
        <v>3024178</v>
      </c>
      <c r="H22" s="24">
        <f>G22*100/E22</f>
        <v>101.56598545784286</v>
      </c>
      <c r="I22" s="25">
        <f>G22*100/F22</f>
        <v>32.342766084873375</v>
      </c>
    </row>
    <row r="23" spans="1:9" x14ac:dyDescent="0.35">
      <c r="A23" s="22"/>
      <c r="B23" s="22" t="s">
        <v>14</v>
      </c>
      <c r="C23" s="22"/>
      <c r="D23" s="22"/>
      <c r="E23" s="30">
        <f>E124</f>
        <v>373592</v>
      </c>
      <c r="F23" s="30">
        <f>F124</f>
        <v>18843300</v>
      </c>
      <c r="G23" s="30">
        <f>G124</f>
        <v>4971223</v>
      </c>
      <c r="H23" s="24">
        <f>G23*100/E23</f>
        <v>1330.6556350243045</v>
      </c>
      <c r="I23" s="25">
        <f>G23*100/F23</f>
        <v>26.381912934570909</v>
      </c>
    </row>
    <row r="24" spans="1:9" x14ac:dyDescent="0.35">
      <c r="A24" s="31"/>
      <c r="B24" s="31"/>
      <c r="C24" s="31"/>
      <c r="D24" s="31" t="s">
        <v>15</v>
      </c>
      <c r="E24" s="32">
        <f>E22+E23</f>
        <v>3351142</v>
      </c>
      <c r="F24" s="32">
        <f>F22+F23</f>
        <v>28193700</v>
      </c>
      <c r="G24" s="32">
        <f>G22+G23</f>
        <v>7995401</v>
      </c>
      <c r="H24" s="33"/>
      <c r="I24" s="34"/>
    </row>
    <row r="25" spans="1:9" x14ac:dyDescent="0.35">
      <c r="A25" s="26"/>
      <c r="B25" s="26" t="s">
        <v>16</v>
      </c>
      <c r="C25" s="26"/>
      <c r="D25" s="26"/>
      <c r="E25" s="35">
        <f>E21-E24</f>
        <v>1993763</v>
      </c>
      <c r="F25" s="35">
        <f>F21-F24</f>
        <v>-8799100</v>
      </c>
      <c r="G25" s="35">
        <f>G21-G24</f>
        <v>-815096</v>
      </c>
      <c r="H25" s="28">
        <v>0</v>
      </c>
      <c r="I25" s="29"/>
    </row>
    <row r="26" spans="1:9" x14ac:dyDescent="0.35">
      <c r="A26" s="15"/>
      <c r="B26" s="15"/>
      <c r="C26" s="15"/>
      <c r="D26" s="15"/>
      <c r="E26" s="36"/>
      <c r="F26" s="36"/>
      <c r="G26" s="36"/>
      <c r="H26" s="37"/>
      <c r="I26" s="38"/>
    </row>
    <row r="27" spans="1:9" x14ac:dyDescent="0.35">
      <c r="A27" s="15" t="s">
        <v>17</v>
      </c>
      <c r="B27" s="15"/>
      <c r="C27" s="15"/>
      <c r="D27" s="15"/>
      <c r="E27" s="36"/>
      <c r="F27" s="36"/>
      <c r="G27" s="36"/>
      <c r="H27" s="37"/>
      <c r="I27" s="38"/>
    </row>
    <row r="28" spans="1:9" x14ac:dyDescent="0.35">
      <c r="A28" s="22"/>
      <c r="B28" s="22" t="s">
        <v>18</v>
      </c>
      <c r="C28" s="22"/>
      <c r="D28" s="22"/>
      <c r="E28" s="39">
        <f>E218</f>
        <v>0</v>
      </c>
      <c r="F28" s="39">
        <f>F218</f>
        <v>6000000</v>
      </c>
      <c r="G28" s="39">
        <f>G218</f>
        <v>851475</v>
      </c>
      <c r="H28" s="24" t="e">
        <f>G28*100/E28</f>
        <v>#DIV/0!</v>
      </c>
      <c r="I28" s="25">
        <f>G28*100/F28</f>
        <v>14.19125</v>
      </c>
    </row>
    <row r="29" spans="1:9" x14ac:dyDescent="0.35">
      <c r="A29" s="22"/>
      <c r="B29" s="22" t="s">
        <v>19</v>
      </c>
      <c r="C29" s="22"/>
      <c r="D29" s="22"/>
      <c r="E29" s="30">
        <f>E143</f>
        <v>132978</v>
      </c>
      <c r="F29" s="30">
        <f>F143</f>
        <v>800000</v>
      </c>
      <c r="G29" s="30">
        <f>G143</f>
        <v>208025</v>
      </c>
      <c r="H29" s="24">
        <f>G29*100/E29</f>
        <v>156.43565100994149</v>
      </c>
      <c r="I29" s="25">
        <f>G29*100/F29</f>
        <v>26.003125000000001</v>
      </c>
    </row>
    <row r="30" spans="1:9" x14ac:dyDescent="0.35">
      <c r="A30" s="26"/>
      <c r="B30" s="26" t="s">
        <v>20</v>
      </c>
      <c r="C30" s="26"/>
      <c r="D30" s="26"/>
      <c r="E30" s="35">
        <f>E28-E29</f>
        <v>-132978</v>
      </c>
      <c r="F30" s="35">
        <f>F28-F29</f>
        <v>5200000</v>
      </c>
      <c r="G30" s="35">
        <f>G28-G29</f>
        <v>643450</v>
      </c>
      <c r="H30" s="40"/>
      <c r="I30" s="35"/>
    </row>
    <row r="31" spans="1:9" x14ac:dyDescent="0.35">
      <c r="A31" s="15"/>
      <c r="B31" s="15"/>
      <c r="C31" s="15"/>
      <c r="D31" s="15"/>
      <c r="E31" s="19"/>
      <c r="F31" s="19"/>
      <c r="G31" s="19"/>
      <c r="H31" s="41"/>
      <c r="I31" s="19"/>
    </row>
    <row r="32" spans="1:9" x14ac:dyDescent="0.35">
      <c r="A32" s="15"/>
      <c r="B32" s="15"/>
      <c r="C32" s="15"/>
      <c r="D32" s="15"/>
      <c r="E32" s="7"/>
      <c r="F32" s="7"/>
      <c r="G32" s="36"/>
      <c r="H32" s="37"/>
      <c r="I32" s="38"/>
    </row>
    <row r="33" spans="1:9" x14ac:dyDescent="0.35">
      <c r="A33" s="15" t="s">
        <v>21</v>
      </c>
      <c r="B33" s="15"/>
      <c r="C33" s="15"/>
      <c r="D33" s="15"/>
      <c r="E33" s="42"/>
      <c r="F33" s="42"/>
      <c r="G33" s="36"/>
      <c r="H33" s="37"/>
      <c r="I33" s="38"/>
    </row>
    <row r="34" spans="1:9" x14ac:dyDescent="0.35">
      <c r="A34" s="22"/>
      <c r="B34" s="22" t="s">
        <v>22</v>
      </c>
      <c r="C34" s="22"/>
      <c r="D34" s="22"/>
      <c r="E34" s="43"/>
      <c r="F34" s="43"/>
      <c r="G34" s="30"/>
      <c r="H34" s="44"/>
      <c r="I34" s="23"/>
    </row>
    <row r="35" spans="1:9" x14ac:dyDescent="0.35">
      <c r="A35" s="22"/>
      <c r="B35" s="22" t="s">
        <v>23</v>
      </c>
      <c r="C35" s="22"/>
      <c r="D35" s="22"/>
      <c r="E35" s="23">
        <f>E149</f>
        <v>-1860785</v>
      </c>
      <c r="F35" s="23">
        <f t="shared" ref="F35:G35" si="0">F149</f>
        <v>3599100</v>
      </c>
      <c r="G35" s="23">
        <f t="shared" si="0"/>
        <v>0</v>
      </c>
      <c r="H35" s="44"/>
      <c r="I35" s="23"/>
    </row>
    <row r="36" spans="1:9" x14ac:dyDescent="0.35">
      <c r="A36" s="15"/>
      <c r="B36" s="15"/>
      <c r="C36" s="15"/>
      <c r="D36" s="15"/>
      <c r="E36" s="19"/>
      <c r="F36" s="19"/>
      <c r="G36" s="19"/>
      <c r="H36" s="37"/>
      <c r="I36" s="19"/>
    </row>
    <row r="37" spans="1:9" x14ac:dyDescent="0.35">
      <c r="A37" s="31" t="s">
        <v>24</v>
      </c>
      <c r="B37" s="31"/>
      <c r="C37" s="31"/>
      <c r="D37" s="31"/>
      <c r="E37" s="45">
        <f>E25+E30+E35</f>
        <v>0</v>
      </c>
      <c r="F37" s="45">
        <f>F25+F30+F35</f>
        <v>0</v>
      </c>
      <c r="G37" s="45"/>
      <c r="H37" s="46"/>
      <c r="I37" s="45"/>
    </row>
    <row r="38" spans="1:9" x14ac:dyDescent="0.35">
      <c r="A38" s="31" t="s">
        <v>25</v>
      </c>
      <c r="B38" s="31"/>
      <c r="C38" s="31"/>
      <c r="D38" s="31"/>
      <c r="E38" s="45"/>
      <c r="F38" s="45"/>
      <c r="G38" s="45"/>
      <c r="H38" s="46"/>
      <c r="I38" s="45"/>
    </row>
    <row r="39" spans="1:9" x14ac:dyDescent="0.35">
      <c r="A39" s="15"/>
      <c r="B39" s="15"/>
      <c r="C39" s="15"/>
      <c r="D39" s="15"/>
      <c r="E39" s="19"/>
      <c r="F39" s="19"/>
      <c r="G39" s="19"/>
      <c r="H39" s="37"/>
      <c r="I39" s="19"/>
    </row>
    <row r="40" spans="1:9" x14ac:dyDescent="0.35">
      <c r="A40" s="15"/>
      <c r="B40" s="15"/>
      <c r="C40" s="15"/>
      <c r="D40" s="15"/>
      <c r="E40" s="19"/>
      <c r="F40" s="19"/>
      <c r="G40" s="19"/>
      <c r="H40" s="37"/>
      <c r="I40" s="19"/>
    </row>
    <row r="41" spans="1:9" x14ac:dyDescent="0.35">
      <c r="A41" s="8"/>
      <c r="B41" s="8"/>
      <c r="C41" s="8"/>
      <c r="D41" s="8"/>
      <c r="E41" s="8"/>
      <c r="F41" s="47"/>
      <c r="G41" s="48"/>
      <c r="H41" s="3"/>
      <c r="I41" s="7"/>
    </row>
    <row r="42" spans="1:9" x14ac:dyDescent="0.35">
      <c r="A42" s="49"/>
      <c r="B42" s="50"/>
      <c r="C42" s="259" t="s">
        <v>26</v>
      </c>
      <c r="D42" s="259"/>
      <c r="E42" s="51"/>
      <c r="F42" s="52"/>
      <c r="G42" s="53"/>
      <c r="H42" s="53"/>
      <c r="I42" s="50"/>
    </row>
    <row r="43" spans="1:9" x14ac:dyDescent="0.35">
      <c r="A43" s="54" t="s">
        <v>27</v>
      </c>
      <c r="D43" s="55"/>
      <c r="E43" s="56"/>
      <c r="F43" s="53"/>
      <c r="G43" s="53"/>
      <c r="H43" s="53"/>
      <c r="I43" s="50"/>
    </row>
    <row r="44" spans="1:9" x14ac:dyDescent="0.35">
      <c r="A44" s="54"/>
      <c r="D44" s="55"/>
      <c r="E44" s="56"/>
      <c r="F44" s="53"/>
      <c r="G44" s="53"/>
      <c r="H44" s="53"/>
      <c r="I44" s="50"/>
    </row>
    <row r="45" spans="1:9" x14ac:dyDescent="0.35">
      <c r="A45" t="s">
        <v>28</v>
      </c>
      <c r="H45" s="56"/>
      <c r="I45" s="50"/>
    </row>
    <row r="46" spans="1:9" x14ac:dyDescent="0.35">
      <c r="A46" t="s">
        <v>29</v>
      </c>
      <c r="H46" s="53"/>
    </row>
    <row r="47" spans="1:9" x14ac:dyDescent="0.35">
      <c r="H47" s="56"/>
    </row>
    <row r="48" spans="1:9" x14ac:dyDescent="0.35">
      <c r="A48" s="54"/>
      <c r="B48" s="54" t="s">
        <v>30</v>
      </c>
      <c r="D48" s="55"/>
      <c r="E48" s="56"/>
      <c r="F48" s="56"/>
      <c r="G48" s="56"/>
      <c r="H48" s="56"/>
    </row>
    <row r="49" spans="1:9" x14ac:dyDescent="0.35">
      <c r="A49" s="57"/>
      <c r="B49" s="57"/>
      <c r="C49" s="57"/>
      <c r="D49" s="57"/>
      <c r="E49" s="57"/>
      <c r="F49" s="58"/>
      <c r="G49" s="48"/>
      <c r="H49" s="3"/>
      <c r="I49" s="7"/>
    </row>
    <row r="50" spans="1:9" x14ac:dyDescent="0.35">
      <c r="A50" s="22" t="s">
        <v>31</v>
      </c>
      <c r="B50" s="22"/>
      <c r="C50" s="22"/>
      <c r="D50" s="22"/>
      <c r="E50" s="13"/>
      <c r="F50" s="13"/>
      <c r="G50" s="13"/>
      <c r="H50" s="59"/>
      <c r="I50" s="22"/>
    </row>
    <row r="51" spans="1:9" x14ac:dyDescent="0.35">
      <c r="A51" s="22" t="s">
        <v>32</v>
      </c>
      <c r="B51" s="60"/>
      <c r="C51" s="60"/>
      <c r="D51" s="60"/>
      <c r="E51" s="13" t="s">
        <v>33</v>
      </c>
      <c r="F51" s="13" t="s">
        <v>34</v>
      </c>
      <c r="G51" s="13" t="s">
        <v>33</v>
      </c>
      <c r="H51" s="61" t="s">
        <v>35</v>
      </c>
      <c r="I51" s="13" t="s">
        <v>35</v>
      </c>
    </row>
    <row r="52" spans="1:9" x14ac:dyDescent="0.35">
      <c r="A52" s="22" t="s">
        <v>36</v>
      </c>
      <c r="B52" s="13"/>
      <c r="C52" s="13" t="s">
        <v>37</v>
      </c>
      <c r="D52" s="60"/>
      <c r="E52" s="13" t="s">
        <v>38</v>
      </c>
      <c r="F52" s="13">
        <v>2021</v>
      </c>
      <c r="G52" s="13" t="s">
        <v>38</v>
      </c>
      <c r="H52" s="61" t="s">
        <v>39</v>
      </c>
      <c r="I52" s="13" t="s">
        <v>40</v>
      </c>
    </row>
    <row r="53" spans="1:9" x14ac:dyDescent="0.35">
      <c r="A53" s="22" t="s">
        <v>41</v>
      </c>
      <c r="B53" s="22"/>
      <c r="C53" s="22"/>
      <c r="D53" s="22"/>
      <c r="E53" s="18" t="s">
        <v>450</v>
      </c>
      <c r="F53" s="13" t="s">
        <v>42</v>
      </c>
      <c r="G53" s="18">
        <v>2021</v>
      </c>
      <c r="H53" s="61"/>
      <c r="I53" s="13"/>
    </row>
    <row r="54" spans="1:9" x14ac:dyDescent="0.35">
      <c r="A54" s="62"/>
      <c r="B54" s="62"/>
      <c r="C54" s="63">
        <v>1</v>
      </c>
      <c r="D54" s="62"/>
      <c r="E54" s="63">
        <v>2</v>
      </c>
      <c r="F54" s="63">
        <v>3</v>
      </c>
      <c r="G54" s="64">
        <v>4</v>
      </c>
      <c r="H54" s="65">
        <v>5</v>
      </c>
      <c r="I54" s="17">
        <v>6</v>
      </c>
    </row>
    <row r="55" spans="1:9" x14ac:dyDescent="0.35">
      <c r="A55" s="66"/>
      <c r="B55" s="66" t="s">
        <v>43</v>
      </c>
      <c r="C55" s="66"/>
      <c r="D55" s="67"/>
      <c r="E55" s="68">
        <f>E56+E124+E143</f>
        <v>3484120</v>
      </c>
      <c r="F55" s="68">
        <f>F56+F124+F143</f>
        <v>28993700</v>
      </c>
      <c r="G55" s="68">
        <f>G56+G124+G143</f>
        <v>8203426</v>
      </c>
      <c r="H55" s="69">
        <f>G55*100/E55</f>
        <v>235.45187881014431</v>
      </c>
      <c r="I55" s="70">
        <f>G55*100/F55</f>
        <v>28.2938224510842</v>
      </c>
    </row>
    <row r="56" spans="1:9" x14ac:dyDescent="0.35">
      <c r="A56" s="71">
        <v>3</v>
      </c>
      <c r="B56" s="72">
        <v>3</v>
      </c>
      <c r="C56" s="73" t="s">
        <v>13</v>
      </c>
      <c r="D56" s="74"/>
      <c r="E56" s="75">
        <f>E57+E65+E89+E96+E101+E109+E116</f>
        <v>2977550</v>
      </c>
      <c r="F56" s="75">
        <f>F57+F65+F89+F96+F101+F109+F116</f>
        <v>9350400</v>
      </c>
      <c r="G56" s="75">
        <f>G57+G65+G89+G96+G101+G109+G116</f>
        <v>3024178</v>
      </c>
      <c r="H56" s="76">
        <f>G56*100/E56</f>
        <v>101.56598545784286</v>
      </c>
      <c r="I56" s="77">
        <f>G56*100/F56</f>
        <v>32.342766084873375</v>
      </c>
    </row>
    <row r="57" spans="1:9" x14ac:dyDescent="0.35">
      <c r="A57" s="78"/>
      <c r="B57" s="79">
        <v>31</v>
      </c>
      <c r="C57" s="78" t="s">
        <v>44</v>
      </c>
      <c r="D57" s="80"/>
      <c r="E57" s="81">
        <f>E58+E60+E62</f>
        <v>881509</v>
      </c>
      <c r="F57" s="81">
        <f>F58+F60+F62</f>
        <v>1838000</v>
      </c>
      <c r="G57" s="81">
        <f>G58+G60+G62</f>
        <v>747997</v>
      </c>
      <c r="H57" s="82">
        <f>G57*100/E57</f>
        <v>84.85415350268687</v>
      </c>
      <c r="I57" s="83">
        <f>G57*100/F57</f>
        <v>40.69624591947769</v>
      </c>
    </row>
    <row r="58" spans="1:9" x14ac:dyDescent="0.35">
      <c r="A58" s="78"/>
      <c r="B58" s="84">
        <v>311</v>
      </c>
      <c r="C58" s="78" t="s">
        <v>45</v>
      </c>
      <c r="D58" s="80"/>
      <c r="E58" s="81">
        <f>E59</f>
        <v>691890</v>
      </c>
      <c r="F58" s="81">
        <f>F59</f>
        <v>1500000</v>
      </c>
      <c r="G58" s="81">
        <f>G59</f>
        <v>587108</v>
      </c>
      <c r="H58" s="82">
        <f>G58*100/E58</f>
        <v>84.855685152264087</v>
      </c>
      <c r="I58" s="83">
        <f>G58*100/F58</f>
        <v>39.14053333333333</v>
      </c>
    </row>
    <row r="59" spans="1:9" x14ac:dyDescent="0.35">
      <c r="A59" s="2"/>
      <c r="B59" s="2">
        <v>3111</v>
      </c>
      <c r="C59" s="2" t="s">
        <v>45</v>
      </c>
      <c r="D59" s="85"/>
      <c r="E59" s="86">
        <v>691890</v>
      </c>
      <c r="F59" s="87">
        <v>1500000</v>
      </c>
      <c r="G59" s="87">
        <v>587108</v>
      </c>
      <c r="H59" s="3"/>
      <c r="I59" s="7"/>
    </row>
    <row r="60" spans="1:9" x14ac:dyDescent="0.35">
      <c r="A60" s="78"/>
      <c r="B60" s="84">
        <v>312</v>
      </c>
      <c r="C60" s="78" t="s">
        <v>46</v>
      </c>
      <c r="D60" s="80"/>
      <c r="E60" s="88">
        <f>E61</f>
        <v>75457</v>
      </c>
      <c r="F60" s="88">
        <f>F61</f>
        <v>35500</v>
      </c>
      <c r="G60" s="88">
        <f>G61</f>
        <v>59150</v>
      </c>
      <c r="H60" s="89">
        <v>0</v>
      </c>
      <c r="I60" s="90"/>
    </row>
    <row r="61" spans="1:9" x14ac:dyDescent="0.35">
      <c r="A61" s="2"/>
      <c r="B61" s="2">
        <v>3121</v>
      </c>
      <c r="C61" s="2" t="s">
        <v>46</v>
      </c>
      <c r="D61" s="85"/>
      <c r="E61" s="91">
        <v>75457</v>
      </c>
      <c r="F61" s="87">
        <v>35500</v>
      </c>
      <c r="G61" s="87">
        <v>59150</v>
      </c>
      <c r="H61" s="92">
        <v>0</v>
      </c>
      <c r="I61" s="20"/>
    </row>
    <row r="62" spans="1:9" x14ac:dyDescent="0.35">
      <c r="A62" s="78"/>
      <c r="B62" s="84">
        <v>313</v>
      </c>
      <c r="C62" s="78" t="s">
        <v>47</v>
      </c>
      <c r="D62" s="80"/>
      <c r="E62" s="81">
        <f>E63+E64</f>
        <v>114162</v>
      </c>
      <c r="F62" s="81">
        <f>F63+F64</f>
        <v>302500</v>
      </c>
      <c r="G62" s="81">
        <f>G63+G64</f>
        <v>101739</v>
      </c>
      <c r="H62" s="82">
        <f>G62*100/E62</f>
        <v>89.118095338203602</v>
      </c>
      <c r="I62" s="83">
        <f>G62*100/F62</f>
        <v>33.632727272727273</v>
      </c>
    </row>
    <row r="63" spans="1:9" x14ac:dyDescent="0.35">
      <c r="A63" s="2"/>
      <c r="B63" s="2">
        <v>3132</v>
      </c>
      <c r="C63" s="2" t="s">
        <v>48</v>
      </c>
      <c r="D63" s="85"/>
      <c r="E63" s="86">
        <v>114162</v>
      </c>
      <c r="F63" s="87">
        <v>302500</v>
      </c>
      <c r="G63" s="87">
        <v>101739</v>
      </c>
      <c r="H63" s="3"/>
      <c r="I63" s="7"/>
    </row>
    <row r="64" spans="1:9" x14ac:dyDescent="0.35">
      <c r="A64" s="2"/>
      <c r="B64" s="2"/>
      <c r="C64" s="2"/>
      <c r="D64" s="85"/>
      <c r="E64" s="86">
        <v>0</v>
      </c>
      <c r="F64" s="87"/>
      <c r="G64" s="87"/>
      <c r="H64" s="3"/>
      <c r="I64" s="7"/>
    </row>
    <row r="65" spans="1:9" x14ac:dyDescent="0.35">
      <c r="A65" s="78"/>
      <c r="B65" s="79">
        <v>32</v>
      </c>
      <c r="C65" s="78" t="s">
        <v>49</v>
      </c>
      <c r="D65" s="80"/>
      <c r="E65" s="81">
        <f>E66+E70+E76+E84</f>
        <v>1468171</v>
      </c>
      <c r="F65" s="81">
        <f>F66+F70+F76+F84</f>
        <v>4955400</v>
      </c>
      <c r="G65" s="81">
        <f>G66+G70+G76+G84</f>
        <v>1890969</v>
      </c>
      <c r="H65" s="82">
        <f>G65*100/E65</f>
        <v>128.79759918974017</v>
      </c>
      <c r="I65" s="83">
        <f>G65*100/F65</f>
        <v>38.159765104734227</v>
      </c>
    </row>
    <row r="66" spans="1:9" x14ac:dyDescent="0.35">
      <c r="A66" s="78"/>
      <c r="B66" s="84">
        <v>321</v>
      </c>
      <c r="C66" s="78" t="s">
        <v>50</v>
      </c>
      <c r="D66" s="80"/>
      <c r="E66" s="81">
        <f>E67+E68+E69</f>
        <v>60058</v>
      </c>
      <c r="F66" s="81">
        <f>F67+F68+F69</f>
        <v>166500</v>
      </c>
      <c r="G66" s="81">
        <f>G67+G68+G69</f>
        <v>28595</v>
      </c>
      <c r="H66" s="82">
        <f>G66*100/E66</f>
        <v>47.612308102167901</v>
      </c>
      <c r="I66" s="83">
        <f>G66*100/F66</f>
        <v>17.174174174174173</v>
      </c>
    </row>
    <row r="67" spans="1:9" x14ac:dyDescent="0.35">
      <c r="A67" s="2"/>
      <c r="B67" s="2">
        <v>3211</v>
      </c>
      <c r="C67" s="2" t="s">
        <v>51</v>
      </c>
      <c r="D67" s="85"/>
      <c r="E67" s="86">
        <v>27991</v>
      </c>
      <c r="F67" s="87">
        <v>50000</v>
      </c>
      <c r="G67" s="87">
        <v>14284</v>
      </c>
      <c r="H67" s="3"/>
      <c r="I67" s="7"/>
    </row>
    <row r="68" spans="1:9" x14ac:dyDescent="0.35">
      <c r="A68" s="2"/>
      <c r="B68" s="2">
        <v>3212</v>
      </c>
      <c r="C68" s="2" t="s">
        <v>52</v>
      </c>
      <c r="D68" s="85"/>
      <c r="E68" s="86">
        <v>18605</v>
      </c>
      <c r="F68" s="87">
        <v>100000</v>
      </c>
      <c r="G68" s="87">
        <v>12936</v>
      </c>
      <c r="H68" s="3"/>
      <c r="I68" s="7"/>
    </row>
    <row r="69" spans="1:9" x14ac:dyDescent="0.35">
      <c r="A69" s="2"/>
      <c r="B69" s="2">
        <v>3213</v>
      </c>
      <c r="C69" s="2" t="s">
        <v>53</v>
      </c>
      <c r="D69" s="85"/>
      <c r="E69" s="86">
        <v>13462</v>
      </c>
      <c r="F69" s="87">
        <v>16500</v>
      </c>
      <c r="G69" s="87">
        <v>1375</v>
      </c>
      <c r="H69" s="3"/>
      <c r="I69" s="7"/>
    </row>
    <row r="70" spans="1:9" x14ac:dyDescent="0.35">
      <c r="A70" s="78"/>
      <c r="B70" s="84">
        <v>322</v>
      </c>
      <c r="C70" s="78" t="s">
        <v>54</v>
      </c>
      <c r="D70" s="80"/>
      <c r="E70" s="81">
        <f>SUM(E71:E75)</f>
        <v>235927</v>
      </c>
      <c r="F70" s="81">
        <f>SUM(F71:F75)</f>
        <v>1489000</v>
      </c>
      <c r="G70" s="81">
        <f>SUM(G71:G75)</f>
        <v>139929</v>
      </c>
      <c r="H70" s="82">
        <f>G70*100/E70</f>
        <v>59.310295133664226</v>
      </c>
      <c r="I70" s="83">
        <f>G70*100/F70</f>
        <v>9.3975151108126251</v>
      </c>
    </row>
    <row r="71" spans="1:9" x14ac:dyDescent="0.35">
      <c r="A71" s="2"/>
      <c r="B71" s="2">
        <v>3221</v>
      </c>
      <c r="C71" s="2" t="s">
        <v>55</v>
      </c>
      <c r="D71" s="85">
        <v>0</v>
      </c>
      <c r="E71" s="86">
        <v>98953</v>
      </c>
      <c r="F71" s="87">
        <v>250000</v>
      </c>
      <c r="G71" s="87">
        <v>57808</v>
      </c>
      <c r="H71" s="3"/>
      <c r="I71" s="7"/>
    </row>
    <row r="72" spans="1:9" x14ac:dyDescent="0.35">
      <c r="A72" s="2"/>
      <c r="B72" s="2">
        <v>3222</v>
      </c>
      <c r="C72" s="2" t="s">
        <v>56</v>
      </c>
      <c r="D72" s="85"/>
      <c r="E72" s="91">
        <v>29306</v>
      </c>
      <c r="F72" s="87">
        <v>50000</v>
      </c>
      <c r="G72" s="87">
        <v>791</v>
      </c>
      <c r="H72" s="92"/>
      <c r="I72" s="20"/>
    </row>
    <row r="73" spans="1:9" x14ac:dyDescent="0.35">
      <c r="A73" s="2"/>
      <c r="B73" s="2">
        <v>3223</v>
      </c>
      <c r="C73" s="2" t="s">
        <v>57</v>
      </c>
      <c r="D73" s="85"/>
      <c r="E73" s="91">
        <v>83955</v>
      </c>
      <c r="F73" s="87">
        <v>400000</v>
      </c>
      <c r="G73" s="87">
        <v>73360</v>
      </c>
      <c r="H73" s="92"/>
      <c r="I73" s="7"/>
    </row>
    <row r="74" spans="1:9" x14ac:dyDescent="0.35">
      <c r="A74" s="2"/>
      <c r="B74" s="2">
        <v>3224</v>
      </c>
      <c r="C74" s="2" t="s">
        <v>58</v>
      </c>
      <c r="D74" s="85"/>
      <c r="E74" s="86">
        <v>6903</v>
      </c>
      <c r="F74" s="87">
        <v>739000</v>
      </c>
      <c r="G74" s="87">
        <v>3735</v>
      </c>
      <c r="H74" s="3"/>
      <c r="I74" s="7"/>
    </row>
    <row r="75" spans="1:9" x14ac:dyDescent="0.35">
      <c r="A75" s="2"/>
      <c r="B75" s="2">
        <v>3225</v>
      </c>
      <c r="C75" s="2" t="s">
        <v>59</v>
      </c>
      <c r="D75" s="85"/>
      <c r="E75" s="91">
        <v>16810</v>
      </c>
      <c r="F75" s="87">
        <v>50000</v>
      </c>
      <c r="G75" s="87">
        <v>4235</v>
      </c>
      <c r="H75" s="92"/>
      <c r="I75" s="20"/>
    </row>
    <row r="76" spans="1:9" x14ac:dyDescent="0.35">
      <c r="A76" s="78"/>
      <c r="B76" s="84">
        <v>323</v>
      </c>
      <c r="C76" s="78" t="s">
        <v>60</v>
      </c>
      <c r="D76" s="80"/>
      <c r="E76" s="81">
        <f>SUM(E77:E83)</f>
        <v>1088388</v>
      </c>
      <c r="F76" s="81">
        <f>SUM(F77:F83)</f>
        <v>2370000</v>
      </c>
      <c r="G76" s="81">
        <f>SUM(G77:G83)</f>
        <v>1481866</v>
      </c>
      <c r="H76" s="82">
        <f>G76*100/E76</f>
        <v>136.15236478167714</v>
      </c>
      <c r="I76" s="83">
        <f>G76*100/F76</f>
        <v>62.525991561181435</v>
      </c>
    </row>
    <row r="77" spans="1:9" x14ac:dyDescent="0.35">
      <c r="A77" s="2"/>
      <c r="B77" s="2">
        <v>3231</v>
      </c>
      <c r="C77" s="2" t="s">
        <v>61</v>
      </c>
      <c r="D77" s="85"/>
      <c r="E77" s="86">
        <v>35577</v>
      </c>
      <c r="F77" s="87">
        <v>100000</v>
      </c>
      <c r="G77" s="87">
        <v>53197</v>
      </c>
      <c r="H77" s="3"/>
      <c r="I77" s="7"/>
    </row>
    <row r="78" spans="1:9" x14ac:dyDescent="0.35">
      <c r="A78" s="2"/>
      <c r="B78" s="2">
        <v>3232</v>
      </c>
      <c r="C78" s="2" t="s">
        <v>62</v>
      </c>
      <c r="D78" s="85"/>
      <c r="E78" s="86">
        <v>11262</v>
      </c>
      <c r="F78" s="87">
        <v>25000</v>
      </c>
      <c r="G78" s="87">
        <v>6802</v>
      </c>
      <c r="H78" s="3"/>
      <c r="I78" s="7"/>
    </row>
    <row r="79" spans="1:9" x14ac:dyDescent="0.35">
      <c r="A79" s="2"/>
      <c r="B79" s="2">
        <v>3233</v>
      </c>
      <c r="C79" s="2" t="s">
        <v>63</v>
      </c>
      <c r="D79" s="85"/>
      <c r="E79" s="86">
        <v>55119</v>
      </c>
      <c r="F79" s="87">
        <v>100000</v>
      </c>
      <c r="G79" s="87">
        <v>87167</v>
      </c>
      <c r="H79" s="3"/>
      <c r="I79" s="7"/>
    </row>
    <row r="80" spans="1:9" x14ac:dyDescent="0.35">
      <c r="A80" s="2"/>
      <c r="B80" s="2">
        <v>3234</v>
      </c>
      <c r="C80" s="2" t="s">
        <v>64</v>
      </c>
      <c r="D80" s="85"/>
      <c r="E80" s="86">
        <v>638502</v>
      </c>
      <c r="F80" s="91">
        <v>1300000</v>
      </c>
      <c r="G80" s="91">
        <v>651612</v>
      </c>
      <c r="H80" s="3"/>
      <c r="I80" s="7"/>
    </row>
    <row r="81" spans="1:9" x14ac:dyDescent="0.35">
      <c r="A81" s="2"/>
      <c r="B81" s="2">
        <v>3237</v>
      </c>
      <c r="C81" s="2" t="s">
        <v>65</v>
      </c>
      <c r="D81" s="85"/>
      <c r="E81" s="86">
        <v>314497</v>
      </c>
      <c r="F81" s="87">
        <v>595000</v>
      </c>
      <c r="G81" s="87">
        <v>549899</v>
      </c>
      <c r="H81" s="3"/>
      <c r="I81" s="7"/>
    </row>
    <row r="82" spans="1:9" x14ac:dyDescent="0.35">
      <c r="A82" s="2"/>
      <c r="B82" s="2">
        <v>3238</v>
      </c>
      <c r="C82" s="2" t="s">
        <v>66</v>
      </c>
      <c r="D82" s="85"/>
      <c r="E82" s="86">
        <v>6677</v>
      </c>
      <c r="F82" s="87">
        <v>50000</v>
      </c>
      <c r="G82" s="87">
        <v>12742</v>
      </c>
      <c r="H82" s="3"/>
      <c r="I82" s="7"/>
    </row>
    <row r="83" spans="1:9" x14ac:dyDescent="0.35">
      <c r="A83" s="2"/>
      <c r="B83" s="2">
        <v>3239</v>
      </c>
      <c r="C83" s="2" t="s">
        <v>67</v>
      </c>
      <c r="D83" s="85"/>
      <c r="E83" s="86">
        <v>26754</v>
      </c>
      <c r="F83" s="87">
        <v>200000</v>
      </c>
      <c r="G83" s="87">
        <v>120447</v>
      </c>
      <c r="H83" s="3"/>
      <c r="I83" s="7"/>
    </row>
    <row r="84" spans="1:9" x14ac:dyDescent="0.35">
      <c r="A84" s="78"/>
      <c r="B84" s="84">
        <v>329</v>
      </c>
      <c r="C84" s="78" t="s">
        <v>68</v>
      </c>
      <c r="D84" s="80"/>
      <c r="E84" s="81">
        <f>SUM(E85:E88)</f>
        <v>83798</v>
      </c>
      <c r="F84" s="81">
        <f>SUM(F85:F88)</f>
        <v>929900</v>
      </c>
      <c r="G84" s="81">
        <f>SUM(G85:G88)</f>
        <v>240579</v>
      </c>
      <c r="H84" s="82">
        <f>G84*100/E84</f>
        <v>287.09396405642138</v>
      </c>
      <c r="I84" s="83">
        <f>G84*100/F84</f>
        <v>25.871491558232069</v>
      </c>
    </row>
    <row r="85" spans="1:9" x14ac:dyDescent="0.35">
      <c r="A85" s="2"/>
      <c r="B85" s="2">
        <v>3291</v>
      </c>
      <c r="C85" s="2" t="s">
        <v>69</v>
      </c>
      <c r="D85" s="85"/>
      <c r="E85" s="86">
        <v>12500</v>
      </c>
      <c r="F85" s="87">
        <v>300000</v>
      </c>
      <c r="G85" s="87">
        <v>112822</v>
      </c>
      <c r="H85" s="3"/>
      <c r="I85" s="7"/>
    </row>
    <row r="86" spans="1:9" x14ac:dyDescent="0.35">
      <c r="A86" s="2"/>
      <c r="B86" s="2">
        <v>3292</v>
      </c>
      <c r="C86" s="2" t="s">
        <v>70</v>
      </c>
      <c r="D86" s="85"/>
      <c r="E86" s="86">
        <v>12742</v>
      </c>
      <c r="F86" s="87">
        <v>50000</v>
      </c>
      <c r="G86" s="87">
        <v>18290</v>
      </c>
      <c r="H86" s="3"/>
      <c r="I86" s="7"/>
    </row>
    <row r="87" spans="1:9" x14ac:dyDescent="0.35">
      <c r="A87" s="2"/>
      <c r="B87" s="2">
        <v>3293</v>
      </c>
      <c r="C87" s="2" t="s">
        <v>71</v>
      </c>
      <c r="D87" s="85"/>
      <c r="E87" s="86">
        <v>23162</v>
      </c>
      <c r="F87" s="87">
        <v>200000</v>
      </c>
      <c r="G87" s="87">
        <v>69312</v>
      </c>
      <c r="H87" s="3"/>
      <c r="I87" s="7"/>
    </row>
    <row r="88" spans="1:9" x14ac:dyDescent="0.35">
      <c r="A88" s="2"/>
      <c r="B88" s="2">
        <v>3299</v>
      </c>
      <c r="C88" s="2" t="s">
        <v>68</v>
      </c>
      <c r="D88" s="85"/>
      <c r="E88" s="86">
        <v>35394</v>
      </c>
      <c r="F88" s="87">
        <v>379900</v>
      </c>
      <c r="G88" s="87">
        <v>40155</v>
      </c>
      <c r="H88" s="3"/>
      <c r="I88" s="7"/>
    </row>
    <row r="89" spans="1:9" x14ac:dyDescent="0.35">
      <c r="A89" s="78"/>
      <c r="B89" s="79">
        <v>34</v>
      </c>
      <c r="C89" s="78" t="s">
        <v>72</v>
      </c>
      <c r="D89" s="80"/>
      <c r="E89" s="81">
        <f>E90+E92</f>
        <v>49173</v>
      </c>
      <c r="F89" s="81">
        <f>F90+F92</f>
        <v>220000</v>
      </c>
      <c r="G89" s="81">
        <f>G90+G92</f>
        <v>53535</v>
      </c>
      <c r="H89" s="82">
        <f>G89*100/E89</f>
        <v>108.87072173753889</v>
      </c>
      <c r="I89" s="83">
        <f>G89*100/F89</f>
        <v>24.334090909090911</v>
      </c>
    </row>
    <row r="90" spans="1:9" x14ac:dyDescent="0.35">
      <c r="A90" s="78"/>
      <c r="B90" s="84">
        <v>342</v>
      </c>
      <c r="C90" s="78" t="s">
        <v>73</v>
      </c>
      <c r="D90" s="80"/>
      <c r="E90" s="81">
        <f>E91</f>
        <v>37776</v>
      </c>
      <c r="F90" s="81">
        <f>F91</f>
        <v>150000</v>
      </c>
      <c r="G90" s="81">
        <f>G91</f>
        <v>49260</v>
      </c>
      <c r="H90" s="82">
        <f>G90*100/E90</f>
        <v>130.40025412960611</v>
      </c>
      <c r="I90" s="83">
        <f>G90*100/F90</f>
        <v>32.840000000000003</v>
      </c>
    </row>
    <row r="91" spans="1:9" x14ac:dyDescent="0.35">
      <c r="A91" s="2"/>
      <c r="B91" s="2">
        <v>3423</v>
      </c>
      <c r="C91" s="2" t="s">
        <v>74</v>
      </c>
      <c r="D91" s="85"/>
      <c r="E91" s="86">
        <v>37776</v>
      </c>
      <c r="F91" s="87">
        <v>150000</v>
      </c>
      <c r="G91" s="87">
        <v>49260</v>
      </c>
      <c r="H91" s="3"/>
      <c r="I91" s="7"/>
    </row>
    <row r="92" spans="1:9" x14ac:dyDescent="0.35">
      <c r="A92" s="78"/>
      <c r="B92" s="84">
        <v>343</v>
      </c>
      <c r="C92" s="78" t="s">
        <v>75</v>
      </c>
      <c r="D92" s="80"/>
      <c r="E92" s="81">
        <f>SUM(E93:E95)</f>
        <v>11397</v>
      </c>
      <c r="F92" s="81">
        <f>SUM(F93:F95)</f>
        <v>70000</v>
      </c>
      <c r="G92" s="81">
        <f>SUM(G93:G95)</f>
        <v>4275</v>
      </c>
      <c r="H92" s="82">
        <f>G92*100/E92</f>
        <v>37.509871018689125</v>
      </c>
      <c r="I92" s="83">
        <f>G92*100/F92</f>
        <v>6.1071428571428568</v>
      </c>
    </row>
    <row r="93" spans="1:9" x14ac:dyDescent="0.35">
      <c r="A93" s="2"/>
      <c r="B93" s="2">
        <v>3431</v>
      </c>
      <c r="C93" s="2" t="s">
        <v>76</v>
      </c>
      <c r="D93" s="85"/>
      <c r="E93" s="86">
        <v>10946</v>
      </c>
      <c r="F93" s="87">
        <v>70000</v>
      </c>
      <c r="G93" s="87">
        <v>3604</v>
      </c>
      <c r="H93" s="3"/>
      <c r="I93" s="7"/>
    </row>
    <row r="94" spans="1:9" x14ac:dyDescent="0.35">
      <c r="A94" s="2"/>
      <c r="B94" s="2">
        <v>3433</v>
      </c>
      <c r="C94" s="2" t="s">
        <v>77</v>
      </c>
      <c r="D94" s="85"/>
      <c r="E94" s="86">
        <v>451</v>
      </c>
      <c r="F94" s="87">
        <v>0</v>
      </c>
      <c r="G94" s="87">
        <v>671</v>
      </c>
      <c r="H94" s="3"/>
      <c r="I94" s="7"/>
    </row>
    <row r="95" spans="1:9" x14ac:dyDescent="0.35">
      <c r="A95" s="2"/>
      <c r="B95" s="2">
        <v>3434</v>
      </c>
      <c r="C95" s="2" t="s">
        <v>78</v>
      </c>
      <c r="D95" s="85"/>
      <c r="E95" s="91">
        <v>0</v>
      </c>
      <c r="F95" s="87">
        <v>0</v>
      </c>
      <c r="G95" s="87">
        <v>0</v>
      </c>
      <c r="H95" s="92"/>
      <c r="I95" s="20"/>
    </row>
    <row r="96" spans="1:9" x14ac:dyDescent="0.35">
      <c r="A96" s="78"/>
      <c r="B96" s="79">
        <v>35</v>
      </c>
      <c r="C96" s="78" t="s">
        <v>79</v>
      </c>
      <c r="D96" s="80"/>
      <c r="E96" s="81">
        <f>E97</f>
        <v>56950</v>
      </c>
      <c r="F96" s="81">
        <f>F97</f>
        <v>100000</v>
      </c>
      <c r="G96" s="81">
        <f>G97</f>
        <v>66050</v>
      </c>
      <c r="H96" s="89">
        <v>0</v>
      </c>
      <c r="I96" s="78"/>
    </row>
    <row r="97" spans="1:9" x14ac:dyDescent="0.35">
      <c r="A97" s="78"/>
      <c r="B97" s="84">
        <v>352</v>
      </c>
      <c r="C97" s="78" t="s">
        <v>80</v>
      </c>
      <c r="D97" s="80"/>
      <c r="E97" s="90">
        <f>SUM(E98:E100)</f>
        <v>56950</v>
      </c>
      <c r="F97" s="90">
        <f>SUM(F98:F100)</f>
        <v>100000</v>
      </c>
      <c r="G97" s="90">
        <f>SUM(G98:G100)</f>
        <v>66050</v>
      </c>
      <c r="H97" s="89">
        <v>0</v>
      </c>
      <c r="I97" s="90"/>
    </row>
    <row r="98" spans="1:9" x14ac:dyDescent="0.35">
      <c r="A98" s="2"/>
      <c r="B98" s="93">
        <v>3522</v>
      </c>
      <c r="C98" s="2" t="s">
        <v>81</v>
      </c>
      <c r="D98" s="2"/>
      <c r="E98" s="91">
        <v>56950</v>
      </c>
      <c r="F98" s="87">
        <v>100000</v>
      </c>
      <c r="G98" s="87">
        <v>66050</v>
      </c>
      <c r="H98" s="92"/>
      <c r="I98" s="20"/>
    </row>
    <row r="99" spans="1:9" x14ac:dyDescent="0.35">
      <c r="A99" s="2"/>
      <c r="B99" s="2">
        <v>3523</v>
      </c>
      <c r="C99" s="2" t="s">
        <v>82</v>
      </c>
      <c r="D99" s="85"/>
      <c r="E99" s="91"/>
      <c r="F99" s="87">
        <v>0</v>
      </c>
      <c r="G99" s="87">
        <v>0</v>
      </c>
      <c r="H99" s="92"/>
      <c r="I99" s="7"/>
    </row>
    <row r="100" spans="1:9" x14ac:dyDescent="0.35">
      <c r="A100" s="2"/>
      <c r="B100" s="93">
        <v>3523</v>
      </c>
      <c r="C100" s="2" t="s">
        <v>83</v>
      </c>
      <c r="D100" s="2"/>
      <c r="E100" s="91"/>
      <c r="F100" s="91">
        <v>0</v>
      </c>
      <c r="G100" s="91">
        <v>0</v>
      </c>
      <c r="H100" s="92"/>
      <c r="I100" s="20"/>
    </row>
    <row r="101" spans="1:9" x14ac:dyDescent="0.35">
      <c r="A101" s="78"/>
      <c r="B101" s="79">
        <v>36</v>
      </c>
      <c r="C101" s="78" t="s">
        <v>84</v>
      </c>
      <c r="D101" s="80"/>
      <c r="E101" s="81">
        <f>E102</f>
        <v>20782</v>
      </c>
      <c r="F101" s="81">
        <f>F102</f>
        <v>35000</v>
      </c>
      <c r="G101" s="81">
        <f>G102</f>
        <v>16581</v>
      </c>
      <c r="H101" s="82">
        <f>G101*100/E101</f>
        <v>79.78539120392648</v>
      </c>
      <c r="I101" s="83">
        <f>G101*100/F101</f>
        <v>47.374285714285712</v>
      </c>
    </row>
    <row r="102" spans="1:9" x14ac:dyDescent="0.35">
      <c r="A102" s="78"/>
      <c r="B102" s="84">
        <v>363</v>
      </c>
      <c r="C102" s="78" t="s">
        <v>85</v>
      </c>
      <c r="D102" s="80"/>
      <c r="E102" s="81">
        <f>SUM(E103:E108)</f>
        <v>20782</v>
      </c>
      <c r="F102" s="81">
        <f>SUM(F103:F108)</f>
        <v>35000</v>
      </c>
      <c r="G102" s="81">
        <f>SUM(G103:G108)</f>
        <v>16581</v>
      </c>
      <c r="H102" s="82">
        <f>G102*100/E102</f>
        <v>79.78539120392648</v>
      </c>
      <c r="I102" s="83">
        <f>G102*100/F102</f>
        <v>47.374285714285712</v>
      </c>
    </row>
    <row r="103" spans="1:9" x14ac:dyDescent="0.35">
      <c r="A103" s="93"/>
      <c r="B103" s="93">
        <v>3631</v>
      </c>
      <c r="C103" s="2" t="s">
        <v>86</v>
      </c>
      <c r="D103" s="85"/>
      <c r="E103" s="86">
        <v>20782</v>
      </c>
      <c r="F103" s="87">
        <v>25000</v>
      </c>
      <c r="G103" s="87">
        <v>10000</v>
      </c>
      <c r="H103" s="92"/>
      <c r="I103" s="7"/>
    </row>
    <row r="104" spans="1:9" x14ac:dyDescent="0.35">
      <c r="A104" s="93"/>
      <c r="B104" s="93">
        <v>3631</v>
      </c>
      <c r="C104" s="2" t="s">
        <v>87</v>
      </c>
      <c r="D104" s="85"/>
      <c r="E104" s="86"/>
      <c r="F104" s="87">
        <v>0</v>
      </c>
      <c r="G104" s="87">
        <v>0</v>
      </c>
      <c r="H104" s="3"/>
      <c r="I104" s="7"/>
    </row>
    <row r="105" spans="1:9" x14ac:dyDescent="0.35">
      <c r="A105" s="93"/>
      <c r="B105" s="93">
        <v>3631</v>
      </c>
      <c r="C105" s="2" t="s">
        <v>88</v>
      </c>
      <c r="D105" s="85"/>
      <c r="E105" s="86"/>
      <c r="F105" s="87">
        <v>0</v>
      </c>
      <c r="G105" s="87">
        <v>0</v>
      </c>
      <c r="H105" s="3"/>
      <c r="I105" s="7"/>
    </row>
    <row r="106" spans="1:9" x14ac:dyDescent="0.35">
      <c r="A106" s="93"/>
      <c r="B106" s="93">
        <v>3632</v>
      </c>
      <c r="C106" s="2" t="s">
        <v>89</v>
      </c>
      <c r="D106" s="85"/>
      <c r="E106" s="91"/>
      <c r="F106" s="87">
        <v>10000</v>
      </c>
      <c r="G106" s="87">
        <v>6581</v>
      </c>
      <c r="H106" s="92"/>
      <c r="I106" s="7"/>
    </row>
    <row r="107" spans="1:9" x14ac:dyDescent="0.35">
      <c r="A107" s="93"/>
      <c r="B107" s="93"/>
      <c r="C107" s="2"/>
      <c r="D107" s="85"/>
      <c r="E107" s="91"/>
      <c r="F107" s="87"/>
      <c r="G107" s="87"/>
      <c r="H107" s="92"/>
      <c r="I107" s="7"/>
    </row>
    <row r="108" spans="1:9" x14ac:dyDescent="0.35">
      <c r="A108" s="93"/>
      <c r="B108" s="93"/>
      <c r="C108" s="2"/>
      <c r="D108" s="85"/>
      <c r="E108" s="91"/>
      <c r="F108" s="87"/>
      <c r="G108" s="87"/>
      <c r="H108" s="92"/>
      <c r="I108" s="7"/>
    </row>
    <row r="109" spans="1:9" x14ac:dyDescent="0.35">
      <c r="A109" s="78"/>
      <c r="B109" s="79">
        <v>37</v>
      </c>
      <c r="C109" s="78" t="s">
        <v>90</v>
      </c>
      <c r="D109" s="80"/>
      <c r="E109" s="81">
        <f>E112</f>
        <v>217800</v>
      </c>
      <c r="F109" s="81">
        <f>F110+F112</f>
        <v>1010000</v>
      </c>
      <c r="G109" s="81">
        <f>G110+G112</f>
        <v>29554</v>
      </c>
      <c r="H109" s="82">
        <f>G109*100/E109</f>
        <v>13.569329660238751</v>
      </c>
      <c r="I109" s="83">
        <f>G109*100/F109</f>
        <v>2.9261386138613861</v>
      </c>
    </row>
    <row r="110" spans="1:9" x14ac:dyDescent="0.35">
      <c r="A110" s="78"/>
      <c r="B110" s="84">
        <v>371</v>
      </c>
      <c r="C110" s="78" t="s">
        <v>91</v>
      </c>
      <c r="D110" s="80"/>
      <c r="E110" s="90">
        <f>E111</f>
        <v>0</v>
      </c>
      <c r="F110" s="90">
        <f>F111</f>
        <v>50000</v>
      </c>
      <c r="G110" s="90">
        <f>G111</f>
        <v>0</v>
      </c>
      <c r="H110" s="89">
        <v>0</v>
      </c>
      <c r="I110" s="90"/>
    </row>
    <row r="111" spans="1:9" x14ac:dyDescent="0.35">
      <c r="A111" s="2"/>
      <c r="B111" s="93">
        <v>3711</v>
      </c>
      <c r="C111" s="2"/>
      <c r="D111" s="85"/>
      <c r="E111" s="91"/>
      <c r="F111" s="87">
        <v>50000</v>
      </c>
      <c r="G111" s="87"/>
      <c r="H111" s="92"/>
      <c r="I111" s="20"/>
    </row>
    <row r="112" spans="1:9" x14ac:dyDescent="0.35">
      <c r="A112" s="78"/>
      <c r="B112" s="84">
        <v>372</v>
      </c>
      <c r="C112" s="78" t="s">
        <v>92</v>
      </c>
      <c r="D112" s="80"/>
      <c r="E112" s="81">
        <f>SUM(E113:E115)</f>
        <v>217800</v>
      </c>
      <c r="F112" s="81">
        <f>SUM(F113:F115)</f>
        <v>960000</v>
      </c>
      <c r="G112" s="81">
        <f>SUM(G113:G115)</f>
        <v>29554</v>
      </c>
      <c r="H112" s="82">
        <f>G112*100/E112</f>
        <v>13.569329660238751</v>
      </c>
      <c r="I112" s="83">
        <f>G112*100/F112</f>
        <v>3.0785416666666667</v>
      </c>
    </row>
    <row r="113" spans="1:9" x14ac:dyDescent="0.35">
      <c r="A113" s="2"/>
      <c r="B113" s="2">
        <v>3721</v>
      </c>
      <c r="C113" s="2" t="s">
        <v>93</v>
      </c>
      <c r="D113" s="85"/>
      <c r="E113" s="86"/>
      <c r="F113" s="87">
        <v>960000</v>
      </c>
      <c r="G113" s="87">
        <v>27154</v>
      </c>
      <c r="H113" s="3"/>
      <c r="I113" s="7"/>
    </row>
    <row r="114" spans="1:9" x14ac:dyDescent="0.35">
      <c r="A114" s="2"/>
      <c r="B114" s="93">
        <v>3721</v>
      </c>
      <c r="C114" s="2" t="s">
        <v>94</v>
      </c>
      <c r="D114" s="2"/>
      <c r="E114" s="91">
        <v>215800</v>
      </c>
      <c r="F114" s="87">
        <v>0</v>
      </c>
      <c r="G114" s="87">
        <v>0</v>
      </c>
      <c r="H114" s="92"/>
      <c r="I114" s="20"/>
    </row>
    <row r="115" spans="1:9" x14ac:dyDescent="0.35">
      <c r="A115" s="2"/>
      <c r="B115" s="2">
        <v>3722</v>
      </c>
      <c r="C115" s="2" t="s">
        <v>95</v>
      </c>
      <c r="D115" s="85"/>
      <c r="E115" s="86">
        <v>2000</v>
      </c>
      <c r="F115" s="87">
        <v>0</v>
      </c>
      <c r="G115" s="87">
        <v>2400</v>
      </c>
      <c r="H115" s="3"/>
      <c r="I115" s="7"/>
    </row>
    <row r="116" spans="1:9" x14ac:dyDescent="0.35">
      <c r="A116" s="78"/>
      <c r="B116" s="79">
        <v>38</v>
      </c>
      <c r="C116" s="78" t="s">
        <v>96</v>
      </c>
      <c r="D116" s="80"/>
      <c r="E116" s="94">
        <f>E117+E119+E121</f>
        <v>283165</v>
      </c>
      <c r="F116" s="94">
        <f>F117+F119+F121</f>
        <v>1192000</v>
      </c>
      <c r="G116" s="94">
        <f>G117+G119+G121</f>
        <v>219492</v>
      </c>
      <c r="H116" s="82">
        <f>G116*100/E116</f>
        <v>77.513817032472232</v>
      </c>
      <c r="I116" s="83">
        <f>G116*100/F116</f>
        <v>18.413758389261744</v>
      </c>
    </row>
    <row r="117" spans="1:9" x14ac:dyDescent="0.35">
      <c r="A117" s="78"/>
      <c r="B117" s="84">
        <v>381</v>
      </c>
      <c r="C117" s="78" t="s">
        <v>97</v>
      </c>
      <c r="D117" s="80"/>
      <c r="E117" s="81">
        <f>E118</f>
        <v>283165</v>
      </c>
      <c r="F117" s="81">
        <f>F118</f>
        <v>1172000</v>
      </c>
      <c r="G117" s="81">
        <f>G118</f>
        <v>195781</v>
      </c>
      <c r="H117" s="82">
        <f>G117*100/E117</f>
        <v>69.140253915561601</v>
      </c>
      <c r="I117" s="83">
        <f>G117*100/F117</f>
        <v>16.704863481228671</v>
      </c>
    </row>
    <row r="118" spans="1:9" x14ac:dyDescent="0.35">
      <c r="A118" s="2"/>
      <c r="B118" s="2">
        <v>3811</v>
      </c>
      <c r="C118" s="2" t="s">
        <v>98</v>
      </c>
      <c r="D118" s="85"/>
      <c r="E118" s="86">
        <v>283165</v>
      </c>
      <c r="F118" s="87">
        <v>1172000</v>
      </c>
      <c r="G118" s="87">
        <v>195781</v>
      </c>
      <c r="H118" s="3"/>
      <c r="I118" s="7"/>
    </row>
    <row r="119" spans="1:9" x14ac:dyDescent="0.35">
      <c r="A119" s="78"/>
      <c r="B119" s="84">
        <v>383</v>
      </c>
      <c r="C119" s="78" t="s">
        <v>99</v>
      </c>
      <c r="D119" s="80"/>
      <c r="E119" s="90">
        <f>E120</f>
        <v>0</v>
      </c>
      <c r="F119" s="90">
        <f>F120</f>
        <v>20000</v>
      </c>
      <c r="G119" s="90">
        <f>G120</f>
        <v>23711</v>
      </c>
      <c r="H119" s="89">
        <v>0</v>
      </c>
      <c r="I119" s="90"/>
    </row>
    <row r="120" spans="1:9" x14ac:dyDescent="0.35">
      <c r="A120" s="95"/>
      <c r="B120" s="95">
        <v>3831</v>
      </c>
      <c r="C120" s="95" t="s">
        <v>100</v>
      </c>
      <c r="D120" s="96"/>
      <c r="E120" s="97"/>
      <c r="F120" s="98">
        <v>20000</v>
      </c>
      <c r="G120" s="98">
        <v>23711</v>
      </c>
      <c r="H120" s="99"/>
      <c r="I120" s="100"/>
    </row>
    <row r="121" spans="1:9" x14ac:dyDescent="0.35">
      <c r="A121" s="78"/>
      <c r="B121" s="84">
        <v>385</v>
      </c>
      <c r="C121" s="78" t="s">
        <v>101</v>
      </c>
      <c r="D121" s="80"/>
      <c r="E121" s="90">
        <f>E122+E123</f>
        <v>0</v>
      </c>
      <c r="F121" s="90">
        <f>F122+F123</f>
        <v>0</v>
      </c>
      <c r="G121" s="90">
        <f>G122+G123</f>
        <v>0</v>
      </c>
      <c r="H121" s="89">
        <v>0</v>
      </c>
      <c r="I121" s="90"/>
    </row>
    <row r="122" spans="1:9" x14ac:dyDescent="0.35">
      <c r="A122" s="2"/>
      <c r="B122" s="2">
        <v>3851</v>
      </c>
      <c r="C122" s="2" t="s">
        <v>102</v>
      </c>
      <c r="D122" s="85"/>
      <c r="E122" s="91"/>
      <c r="F122" s="87">
        <v>0</v>
      </c>
      <c r="G122" s="87">
        <v>0</v>
      </c>
      <c r="H122" s="92"/>
      <c r="I122" s="20"/>
    </row>
    <row r="123" spans="1:9" x14ac:dyDescent="0.35">
      <c r="A123" s="2"/>
      <c r="B123" s="2">
        <v>3859</v>
      </c>
      <c r="C123" s="2" t="s">
        <v>103</v>
      </c>
      <c r="D123" s="85"/>
      <c r="E123" s="91"/>
      <c r="F123" s="87">
        <v>0</v>
      </c>
      <c r="G123" s="87">
        <v>0</v>
      </c>
      <c r="H123" s="92"/>
      <c r="I123" s="20"/>
    </row>
    <row r="124" spans="1:9" x14ac:dyDescent="0.35">
      <c r="A124" s="101">
        <v>4</v>
      </c>
      <c r="B124" s="102">
        <v>4</v>
      </c>
      <c r="C124" s="103" t="s">
        <v>104</v>
      </c>
      <c r="D124" s="104"/>
      <c r="E124" s="105">
        <f>E125+E128</f>
        <v>373592</v>
      </c>
      <c r="F124" s="105">
        <f>F125+F128</f>
        <v>18843300</v>
      </c>
      <c r="G124" s="105">
        <f>G125+G128</f>
        <v>4971223</v>
      </c>
      <c r="H124" s="106">
        <f>G124*100/E124</f>
        <v>1330.6556350243045</v>
      </c>
      <c r="I124" s="107">
        <f>G124*100/F124</f>
        <v>26.381912934570909</v>
      </c>
    </row>
    <row r="125" spans="1:9" x14ac:dyDescent="0.35">
      <c r="A125" s="108"/>
      <c r="B125" s="109">
        <v>41</v>
      </c>
      <c r="C125" s="108" t="s">
        <v>105</v>
      </c>
      <c r="D125" s="110"/>
      <c r="E125" s="88">
        <f t="shared" ref="E125:G126" si="1">E126</f>
        <v>12000</v>
      </c>
      <c r="F125" s="88">
        <f t="shared" si="1"/>
        <v>100000</v>
      </c>
      <c r="G125" s="88">
        <f t="shared" si="1"/>
        <v>0</v>
      </c>
      <c r="H125" s="111">
        <f>G125*100/E125</f>
        <v>0</v>
      </c>
      <c r="I125" s="83">
        <f>G125*100/F125</f>
        <v>0</v>
      </c>
    </row>
    <row r="126" spans="1:9" x14ac:dyDescent="0.35">
      <c r="A126" s="108"/>
      <c r="B126" s="112">
        <v>411</v>
      </c>
      <c r="C126" s="108" t="s">
        <v>106</v>
      </c>
      <c r="D126" s="110"/>
      <c r="E126" s="88">
        <f t="shared" si="1"/>
        <v>12000</v>
      </c>
      <c r="F126" s="88">
        <f t="shared" si="1"/>
        <v>100000</v>
      </c>
      <c r="G126" s="88">
        <f t="shared" si="1"/>
        <v>0</v>
      </c>
      <c r="H126" s="111">
        <f>G126*100/E126</f>
        <v>0</v>
      </c>
      <c r="I126" s="83">
        <f>G126*100/F126</f>
        <v>0</v>
      </c>
    </row>
    <row r="127" spans="1:9" x14ac:dyDescent="0.35">
      <c r="A127" s="2"/>
      <c r="B127" s="2">
        <v>4111</v>
      </c>
      <c r="C127" s="2" t="s">
        <v>107</v>
      </c>
      <c r="D127" s="85"/>
      <c r="E127" s="91">
        <v>12000</v>
      </c>
      <c r="F127" s="87">
        <v>100000</v>
      </c>
      <c r="G127" s="87">
        <v>0</v>
      </c>
      <c r="H127" s="3"/>
      <c r="I127" s="20"/>
    </row>
    <row r="128" spans="1:9" x14ac:dyDescent="0.35">
      <c r="A128" s="78"/>
      <c r="B128" s="79">
        <v>42</v>
      </c>
      <c r="C128" s="78" t="s">
        <v>108</v>
      </c>
      <c r="D128" s="80"/>
      <c r="E128" s="81">
        <f>E129+E136+E141</f>
        <v>361592</v>
      </c>
      <c r="F128" s="81">
        <f>F129+F136+F141</f>
        <v>18743300</v>
      </c>
      <c r="G128" s="81">
        <f>G129+G136+G141</f>
        <v>4971223</v>
      </c>
      <c r="H128" s="82">
        <f>G128*100/E128</f>
        <v>1374.8155379543796</v>
      </c>
      <c r="I128" s="83">
        <f>G128*100/F128</f>
        <v>26.52266676625781</v>
      </c>
    </row>
    <row r="129" spans="1:9" x14ac:dyDescent="0.35">
      <c r="A129" s="78"/>
      <c r="B129" s="84">
        <v>421</v>
      </c>
      <c r="C129" s="78" t="s">
        <v>109</v>
      </c>
      <c r="D129" s="80"/>
      <c r="E129" s="81">
        <f>SUM(E130:E135)</f>
        <v>157065</v>
      </c>
      <c r="F129" s="81">
        <f>SUM(F130:F135)</f>
        <v>17334600</v>
      </c>
      <c r="G129" s="81">
        <f>SUM(G130:G135)</f>
        <v>4956984</v>
      </c>
      <c r="H129" s="82">
        <f>G129*100/E129</f>
        <v>3156.0080221564322</v>
      </c>
      <c r="I129" s="83">
        <f>G129*100/F129</f>
        <v>28.59589491537157</v>
      </c>
    </row>
    <row r="130" spans="1:9" x14ac:dyDescent="0.35">
      <c r="A130" s="2"/>
      <c r="B130" s="2">
        <v>4212</v>
      </c>
      <c r="C130" s="2" t="s">
        <v>110</v>
      </c>
      <c r="D130" s="85"/>
      <c r="E130" s="86">
        <v>81856</v>
      </c>
      <c r="F130" s="87">
        <v>0</v>
      </c>
      <c r="G130" s="87">
        <v>60000</v>
      </c>
      <c r="H130" s="3"/>
      <c r="I130" s="7"/>
    </row>
    <row r="131" spans="1:9" x14ac:dyDescent="0.35">
      <c r="A131" s="2"/>
      <c r="B131" s="2">
        <v>4213</v>
      </c>
      <c r="C131" s="2" t="s">
        <v>111</v>
      </c>
      <c r="D131" s="85"/>
      <c r="E131" s="91">
        <v>18750</v>
      </c>
      <c r="F131" s="87">
        <v>775000</v>
      </c>
      <c r="G131" s="87">
        <v>232719</v>
      </c>
      <c r="H131" s="92"/>
      <c r="I131" s="20"/>
    </row>
    <row r="132" spans="1:9" x14ac:dyDescent="0.35">
      <c r="A132" s="2"/>
      <c r="B132" s="2">
        <v>4214</v>
      </c>
      <c r="C132" s="2" t="s">
        <v>112</v>
      </c>
      <c r="D132" s="85"/>
      <c r="E132" s="86">
        <v>56459</v>
      </c>
      <c r="F132" s="87">
        <v>15652000</v>
      </c>
      <c r="G132" s="87">
        <v>4664265</v>
      </c>
      <c r="H132" s="3"/>
      <c r="I132" s="7"/>
    </row>
    <row r="133" spans="1:9" x14ac:dyDescent="0.35">
      <c r="A133" s="2"/>
      <c r="B133" s="2">
        <v>4214</v>
      </c>
      <c r="C133" s="2" t="s">
        <v>113</v>
      </c>
      <c r="D133" s="85"/>
      <c r="E133" s="91"/>
      <c r="F133" s="87">
        <v>0</v>
      </c>
      <c r="G133" s="87">
        <v>0</v>
      </c>
      <c r="H133" s="92"/>
      <c r="I133" s="20"/>
    </row>
    <row r="134" spans="1:9" x14ac:dyDescent="0.35">
      <c r="A134" s="2"/>
      <c r="B134" s="2">
        <v>4214</v>
      </c>
      <c r="C134" s="2" t="s">
        <v>114</v>
      </c>
      <c r="D134" s="85"/>
      <c r="E134" s="91"/>
      <c r="F134" s="87">
        <v>300000</v>
      </c>
      <c r="G134" s="87">
        <v>0</v>
      </c>
      <c r="H134" s="92"/>
      <c r="I134" s="20"/>
    </row>
    <row r="135" spans="1:9" x14ac:dyDescent="0.35">
      <c r="A135" s="2"/>
      <c r="B135" s="2">
        <v>4214</v>
      </c>
      <c r="C135" s="2" t="s">
        <v>115</v>
      </c>
      <c r="D135" s="2"/>
      <c r="E135" s="91"/>
      <c r="F135" s="87">
        <v>607600</v>
      </c>
      <c r="G135" s="87">
        <v>0</v>
      </c>
      <c r="H135" s="92"/>
      <c r="I135" s="20"/>
    </row>
    <row r="136" spans="1:9" x14ac:dyDescent="0.35">
      <c r="A136" s="78"/>
      <c r="B136" s="84">
        <v>422</v>
      </c>
      <c r="C136" s="78" t="s">
        <v>116</v>
      </c>
      <c r="D136" s="80"/>
      <c r="E136" s="81">
        <f>SUM(E137:E140)</f>
        <v>201812</v>
      </c>
      <c r="F136" s="81">
        <f>SUM(F137:F140)</f>
        <v>1083700</v>
      </c>
      <c r="G136" s="81">
        <f>SUM(G137:G140)</f>
        <v>14239</v>
      </c>
      <c r="H136" s="82">
        <f>G136*100/E136</f>
        <v>7.0555764771173175</v>
      </c>
      <c r="I136" s="83">
        <f>G136*100/F136</f>
        <v>1.313924517855495</v>
      </c>
    </row>
    <row r="137" spans="1:9" x14ac:dyDescent="0.35">
      <c r="A137" s="2"/>
      <c r="B137" s="2">
        <v>4221</v>
      </c>
      <c r="C137" s="2" t="s">
        <v>117</v>
      </c>
      <c r="D137" s="85"/>
      <c r="E137" s="91">
        <v>201812</v>
      </c>
      <c r="F137" s="87">
        <v>0</v>
      </c>
      <c r="G137" s="87">
        <v>6612</v>
      </c>
      <c r="H137" s="92"/>
      <c r="I137" s="7"/>
    </row>
    <row r="138" spans="1:9" x14ac:dyDescent="0.35">
      <c r="A138" s="2"/>
      <c r="B138" s="2">
        <v>4222</v>
      </c>
      <c r="C138" s="2" t="s">
        <v>118</v>
      </c>
      <c r="D138" s="85"/>
      <c r="E138" s="91"/>
      <c r="F138" s="87">
        <v>0</v>
      </c>
      <c r="G138" s="87">
        <v>0</v>
      </c>
      <c r="H138" s="92"/>
      <c r="I138" s="20"/>
    </row>
    <row r="139" spans="1:9" x14ac:dyDescent="0.35">
      <c r="A139" s="2"/>
      <c r="B139" s="2">
        <v>4223</v>
      </c>
      <c r="C139" s="2" t="s">
        <v>119</v>
      </c>
      <c r="D139" s="85"/>
      <c r="E139" s="91">
        <v>0</v>
      </c>
      <c r="F139" s="87">
        <v>5000</v>
      </c>
      <c r="G139" s="87">
        <v>3907</v>
      </c>
      <c r="H139" s="92"/>
      <c r="I139" s="20"/>
    </row>
    <row r="140" spans="1:9" x14ac:dyDescent="0.35">
      <c r="A140" s="2"/>
      <c r="B140" s="2">
        <v>4227</v>
      </c>
      <c r="C140" s="2" t="s">
        <v>120</v>
      </c>
      <c r="D140" s="85"/>
      <c r="E140" s="91">
        <v>0</v>
      </c>
      <c r="F140" s="87">
        <v>1078700</v>
      </c>
      <c r="G140" s="87">
        <v>3720</v>
      </c>
      <c r="H140" s="92"/>
      <c r="I140" s="20"/>
    </row>
    <row r="141" spans="1:9" x14ac:dyDescent="0.35">
      <c r="A141" s="108"/>
      <c r="B141" s="112">
        <v>426</v>
      </c>
      <c r="C141" s="108" t="s">
        <v>121</v>
      </c>
      <c r="D141" s="110"/>
      <c r="E141" s="90">
        <f>E142</f>
        <v>2715</v>
      </c>
      <c r="F141" s="90">
        <f>F142</f>
        <v>325000</v>
      </c>
      <c r="G141" s="90">
        <f>G142</f>
        <v>0</v>
      </c>
      <c r="H141" s="89">
        <v>0</v>
      </c>
      <c r="I141" s="90"/>
    </row>
    <row r="142" spans="1:9" x14ac:dyDescent="0.35">
      <c r="A142" s="2"/>
      <c r="B142" s="2">
        <v>4262</v>
      </c>
      <c r="C142" s="2" t="s">
        <v>122</v>
      </c>
      <c r="D142" s="85"/>
      <c r="E142" s="91">
        <v>2715</v>
      </c>
      <c r="F142" s="87">
        <v>325000</v>
      </c>
      <c r="G142" s="87">
        <v>0</v>
      </c>
      <c r="H142" s="92">
        <v>0</v>
      </c>
      <c r="I142" s="20"/>
    </row>
    <row r="143" spans="1:9" x14ac:dyDescent="0.35">
      <c r="A143" s="101">
        <v>5</v>
      </c>
      <c r="B143" s="102">
        <v>5</v>
      </c>
      <c r="C143" s="103" t="s">
        <v>123</v>
      </c>
      <c r="D143" s="113"/>
      <c r="E143" s="105">
        <f t="shared" ref="E143:G145" si="2">E144</f>
        <v>132978</v>
      </c>
      <c r="F143" s="105">
        <f t="shared" si="2"/>
        <v>800000</v>
      </c>
      <c r="G143" s="105">
        <f t="shared" si="2"/>
        <v>208025</v>
      </c>
      <c r="H143" s="106">
        <f>G143*100/E143</f>
        <v>156.43565100994149</v>
      </c>
      <c r="I143" s="107">
        <f>G143*100/F143</f>
        <v>26.003125000000001</v>
      </c>
    </row>
    <row r="144" spans="1:9" x14ac:dyDescent="0.35">
      <c r="A144" s="108"/>
      <c r="B144" s="109">
        <v>54</v>
      </c>
      <c r="C144" s="108" t="s">
        <v>124</v>
      </c>
      <c r="D144" s="114"/>
      <c r="E144" s="81">
        <f t="shared" si="2"/>
        <v>132978</v>
      </c>
      <c r="F144" s="81">
        <f t="shared" si="2"/>
        <v>800000</v>
      </c>
      <c r="G144" s="81">
        <f t="shared" si="2"/>
        <v>208025</v>
      </c>
      <c r="H144" s="82">
        <f>G144*100/E144</f>
        <v>156.43565100994149</v>
      </c>
      <c r="I144" s="83">
        <f>G144*100/F144</f>
        <v>26.003125000000001</v>
      </c>
    </row>
    <row r="145" spans="1:9" x14ac:dyDescent="0.35">
      <c r="A145" s="108"/>
      <c r="B145" s="112">
        <v>544</v>
      </c>
      <c r="C145" s="108" t="s">
        <v>124</v>
      </c>
      <c r="D145" s="114"/>
      <c r="E145" s="81">
        <f t="shared" si="2"/>
        <v>132978</v>
      </c>
      <c r="F145" s="81">
        <f t="shared" si="2"/>
        <v>800000</v>
      </c>
      <c r="G145" s="81">
        <f t="shared" si="2"/>
        <v>208025</v>
      </c>
      <c r="H145" s="82">
        <f>G145*100/E145</f>
        <v>156.43565100994149</v>
      </c>
      <c r="I145" s="83">
        <f>G145*100/F145</f>
        <v>26.003125000000001</v>
      </c>
    </row>
    <row r="146" spans="1:9" x14ac:dyDescent="0.35">
      <c r="A146" s="2"/>
      <c r="B146" s="2">
        <v>5443</v>
      </c>
      <c r="C146" s="8" t="s">
        <v>124</v>
      </c>
      <c r="D146" s="115"/>
      <c r="E146" s="91">
        <v>132978</v>
      </c>
      <c r="F146" s="87">
        <v>800000</v>
      </c>
      <c r="G146" s="87">
        <v>208025</v>
      </c>
      <c r="H146" s="92">
        <v>0</v>
      </c>
      <c r="I146" s="7"/>
    </row>
    <row r="147" spans="1:9" x14ac:dyDescent="0.35">
      <c r="A147" s="101">
        <v>9</v>
      </c>
      <c r="B147" s="116"/>
      <c r="C147" s="101" t="s">
        <v>125</v>
      </c>
      <c r="D147" s="116"/>
      <c r="E147" s="117">
        <v>0</v>
      </c>
      <c r="F147" s="118"/>
      <c r="G147" s="118"/>
      <c r="H147" s="119">
        <v>0</v>
      </c>
      <c r="I147" s="71"/>
    </row>
    <row r="148" spans="1:9" x14ac:dyDescent="0.35">
      <c r="A148" s="108"/>
      <c r="B148" s="109">
        <v>92</v>
      </c>
      <c r="C148" s="108" t="s">
        <v>126</v>
      </c>
      <c r="D148" s="114"/>
      <c r="E148" s="90">
        <v>0</v>
      </c>
      <c r="F148" s="88"/>
      <c r="G148" s="88"/>
      <c r="H148" s="89">
        <v>0</v>
      </c>
      <c r="I148" s="78"/>
    </row>
    <row r="149" spans="1:9" x14ac:dyDescent="0.35">
      <c r="A149" s="8"/>
      <c r="B149" s="9">
        <v>922</v>
      </c>
      <c r="C149" s="8" t="s">
        <v>127</v>
      </c>
      <c r="D149" s="115"/>
      <c r="E149" s="91">
        <v>-1860785</v>
      </c>
      <c r="F149" s="87">
        <v>3599100</v>
      </c>
      <c r="G149" s="87"/>
      <c r="H149" s="92">
        <v>0</v>
      </c>
      <c r="I149" s="7"/>
    </row>
    <row r="150" spans="1:9" x14ac:dyDescent="0.35">
      <c r="A150" s="2"/>
      <c r="B150" s="2"/>
      <c r="C150" s="8"/>
      <c r="D150" s="115"/>
      <c r="E150" s="86"/>
      <c r="F150" s="87"/>
      <c r="G150" s="86"/>
      <c r="H150" s="3"/>
      <c r="I150" s="7"/>
    </row>
    <row r="151" spans="1:9" x14ac:dyDescent="0.35">
      <c r="A151" s="2"/>
      <c r="B151" s="1"/>
      <c r="C151" s="2"/>
      <c r="D151" s="85"/>
      <c r="E151" s="87"/>
      <c r="F151" s="87"/>
      <c r="G151" s="86"/>
      <c r="H151" s="3"/>
      <c r="I151" s="7"/>
    </row>
    <row r="152" spans="1:9" x14ac:dyDescent="0.35">
      <c r="A152" s="54"/>
      <c r="B152" s="54" t="s">
        <v>128</v>
      </c>
      <c r="D152" s="55"/>
      <c r="E152" s="56"/>
      <c r="F152" s="120"/>
      <c r="G152" s="86"/>
      <c r="H152" s="3"/>
      <c r="I152" s="7"/>
    </row>
    <row r="153" spans="1:9" x14ac:dyDescent="0.35">
      <c r="A153" s="2"/>
      <c r="B153" s="2"/>
      <c r="C153" s="2"/>
      <c r="D153" s="2"/>
      <c r="E153" s="2"/>
      <c r="F153" s="9"/>
      <c r="G153" s="86"/>
      <c r="H153" s="3"/>
      <c r="I153" s="7"/>
    </row>
    <row r="154" spans="1:9" x14ac:dyDescent="0.35">
      <c r="A154" s="22" t="s">
        <v>31</v>
      </c>
      <c r="B154" s="22"/>
      <c r="C154" s="22"/>
      <c r="D154" s="22"/>
      <c r="E154" s="13"/>
      <c r="F154" s="13"/>
      <c r="G154" s="13"/>
      <c r="H154" s="59"/>
      <c r="I154" s="22"/>
    </row>
    <row r="155" spans="1:9" x14ac:dyDescent="0.35">
      <c r="A155" s="22" t="s">
        <v>32</v>
      </c>
      <c r="B155" s="60"/>
      <c r="C155" s="60"/>
      <c r="D155" s="60"/>
      <c r="E155" s="13" t="s">
        <v>33</v>
      </c>
      <c r="F155" s="13" t="s">
        <v>34</v>
      </c>
      <c r="G155" s="13" t="s">
        <v>33</v>
      </c>
      <c r="H155" s="61" t="s">
        <v>35</v>
      </c>
      <c r="I155" s="13" t="s">
        <v>35</v>
      </c>
    </row>
    <row r="156" spans="1:9" x14ac:dyDescent="0.35">
      <c r="A156" s="22" t="s">
        <v>36</v>
      </c>
      <c r="B156" s="60"/>
      <c r="C156" s="13" t="s">
        <v>37</v>
      </c>
      <c r="D156" s="60"/>
      <c r="E156" s="13" t="s">
        <v>38</v>
      </c>
      <c r="F156" s="13">
        <v>2021</v>
      </c>
      <c r="G156" s="13" t="s">
        <v>38</v>
      </c>
      <c r="H156" s="61" t="s">
        <v>39</v>
      </c>
      <c r="I156" s="13" t="s">
        <v>40</v>
      </c>
    </row>
    <row r="157" spans="1:9" x14ac:dyDescent="0.35">
      <c r="A157" s="22" t="s">
        <v>41</v>
      </c>
      <c r="B157" s="22"/>
      <c r="C157" s="22"/>
      <c r="D157" s="22"/>
      <c r="E157" s="121">
        <v>2021</v>
      </c>
      <c r="F157" s="13" t="s">
        <v>42</v>
      </c>
      <c r="G157" s="121">
        <v>2021</v>
      </c>
      <c r="H157" s="61"/>
      <c r="I157" s="13"/>
    </row>
    <row r="158" spans="1:9" x14ac:dyDescent="0.35">
      <c r="A158" s="62"/>
      <c r="B158" s="62"/>
      <c r="C158" s="63">
        <v>1</v>
      </c>
      <c r="D158" s="62"/>
      <c r="E158" s="63">
        <v>2</v>
      </c>
      <c r="F158" s="63">
        <v>3</v>
      </c>
      <c r="G158" s="64">
        <v>4</v>
      </c>
      <c r="H158" s="65">
        <v>5</v>
      </c>
      <c r="I158" s="17">
        <v>6</v>
      </c>
    </row>
    <row r="159" spans="1:9" x14ac:dyDescent="0.35">
      <c r="A159" s="66"/>
      <c r="B159" s="66" t="s">
        <v>129</v>
      </c>
      <c r="C159" s="66"/>
      <c r="D159" s="67"/>
      <c r="E159" s="122">
        <f>E160+E209+E218</f>
        <v>5344905</v>
      </c>
      <c r="F159" s="122">
        <f>F160+F209+F218</f>
        <v>25394600</v>
      </c>
      <c r="G159" s="122">
        <f>G160+G209+G218</f>
        <v>8031780</v>
      </c>
      <c r="H159" s="123">
        <f>G159*100/E159</f>
        <v>150.26983641430485</v>
      </c>
      <c r="I159" s="124">
        <f>G159*100/F159</f>
        <v>31.627905145188347</v>
      </c>
    </row>
    <row r="160" spans="1:9" x14ac:dyDescent="0.35">
      <c r="A160" s="71">
        <v>6</v>
      </c>
      <c r="B160" s="125">
        <v>6</v>
      </c>
      <c r="C160" s="71" t="s">
        <v>10</v>
      </c>
      <c r="D160" s="126"/>
      <c r="E160" s="127">
        <f>E161+E172+E181+E191+E204</f>
        <v>5342668</v>
      </c>
      <c r="F160" s="127">
        <f>F161+F172+F181+F191+F204</f>
        <v>19319600</v>
      </c>
      <c r="G160" s="127">
        <f>G161+G172+G181+G191+G204+G207</f>
        <v>7172763</v>
      </c>
      <c r="H160" s="123">
        <f>G160*100/E160</f>
        <v>134.25432761309517</v>
      </c>
      <c r="I160" s="124">
        <f>G160*100/F160</f>
        <v>37.126871156752728</v>
      </c>
    </row>
    <row r="161" spans="1:9" x14ac:dyDescent="0.35">
      <c r="A161" s="78"/>
      <c r="B161" s="79">
        <v>61</v>
      </c>
      <c r="C161" s="78" t="s">
        <v>130</v>
      </c>
      <c r="D161" s="80"/>
      <c r="E161" s="94">
        <f>E162+E166+E168</f>
        <v>3215959</v>
      </c>
      <c r="F161" s="94">
        <f>F162+F166+F168</f>
        <v>6651100</v>
      </c>
      <c r="G161" s="94">
        <f>G162+G166+G168</f>
        <v>1167309</v>
      </c>
      <c r="H161" s="82">
        <f>G161*100/E161</f>
        <v>36.297384388295995</v>
      </c>
      <c r="I161" s="83">
        <f>G161*100/F161</f>
        <v>17.550615687630618</v>
      </c>
    </row>
    <row r="162" spans="1:9" x14ac:dyDescent="0.35">
      <c r="A162" s="78"/>
      <c r="B162" s="84">
        <v>611</v>
      </c>
      <c r="C162" s="78" t="s">
        <v>131</v>
      </c>
      <c r="D162" s="80"/>
      <c r="E162" s="94">
        <f>SUM(E163:E165)</f>
        <v>3129832</v>
      </c>
      <c r="F162" s="94">
        <f>SUM(F163:F165)</f>
        <v>6480700</v>
      </c>
      <c r="G162" s="94">
        <f>SUM(G163:G165)</f>
        <v>1090569</v>
      </c>
      <c r="H162" s="82">
        <f>G162*100/E162</f>
        <v>34.844330302712734</v>
      </c>
      <c r="I162" s="83">
        <f>G162*100/F162</f>
        <v>16.827950684339655</v>
      </c>
    </row>
    <row r="163" spans="1:9" x14ac:dyDescent="0.35">
      <c r="A163" s="2"/>
      <c r="B163" s="2">
        <v>6111</v>
      </c>
      <c r="C163" s="2" t="s">
        <v>132</v>
      </c>
      <c r="D163" s="85"/>
      <c r="E163" s="91">
        <v>3129832</v>
      </c>
      <c r="F163" s="87">
        <v>6480700</v>
      </c>
      <c r="G163" s="87">
        <v>1090569</v>
      </c>
      <c r="H163" s="92">
        <v>0</v>
      </c>
      <c r="I163" s="20"/>
    </row>
    <row r="164" spans="1:9" x14ac:dyDescent="0.35">
      <c r="A164" s="2"/>
      <c r="B164" s="2">
        <v>6115</v>
      </c>
      <c r="C164" s="2" t="s">
        <v>133</v>
      </c>
      <c r="D164" s="85"/>
      <c r="E164" s="91">
        <v>0</v>
      </c>
      <c r="F164" s="128">
        <v>0</v>
      </c>
      <c r="G164" s="128">
        <v>0</v>
      </c>
      <c r="H164" s="92">
        <v>0</v>
      </c>
      <c r="I164" s="20"/>
    </row>
    <row r="165" spans="1:9" x14ac:dyDescent="0.35">
      <c r="A165" s="2"/>
      <c r="B165" s="2">
        <v>6118</v>
      </c>
      <c r="C165" s="2" t="s">
        <v>134</v>
      </c>
      <c r="D165" s="85"/>
      <c r="E165" s="91">
        <v>0</v>
      </c>
      <c r="F165" s="87">
        <v>0</v>
      </c>
      <c r="G165" s="87">
        <v>0</v>
      </c>
      <c r="H165" s="92">
        <v>0</v>
      </c>
      <c r="I165" s="20"/>
    </row>
    <row r="166" spans="1:9" x14ac:dyDescent="0.35">
      <c r="A166" s="108"/>
      <c r="B166" s="112">
        <v>613</v>
      </c>
      <c r="C166" s="108" t="s">
        <v>135</v>
      </c>
      <c r="D166" s="110"/>
      <c r="E166" s="90">
        <f>E167</f>
        <v>71809</v>
      </c>
      <c r="F166" s="90">
        <f>F167</f>
        <v>133000</v>
      </c>
      <c r="G166" s="90">
        <f>G167</f>
        <v>71076</v>
      </c>
      <c r="H166" s="82">
        <f>G166*100/E166</f>
        <v>98.979236585943269</v>
      </c>
      <c r="I166" s="83">
        <f>G166*100/F166</f>
        <v>53.440601503759396</v>
      </c>
    </row>
    <row r="167" spans="1:9" x14ac:dyDescent="0.35">
      <c r="A167" s="2"/>
      <c r="B167" s="2">
        <v>6134</v>
      </c>
      <c r="C167" s="2" t="s">
        <v>136</v>
      </c>
      <c r="D167" s="85"/>
      <c r="E167" s="47">
        <v>71809</v>
      </c>
      <c r="F167" s="87">
        <v>133000</v>
      </c>
      <c r="G167" s="87">
        <v>71076</v>
      </c>
      <c r="H167" s="3"/>
      <c r="I167" s="7"/>
    </row>
    <row r="168" spans="1:9" x14ac:dyDescent="0.35">
      <c r="A168" s="78"/>
      <c r="B168" s="84">
        <v>614</v>
      </c>
      <c r="C168" s="78" t="s">
        <v>137</v>
      </c>
      <c r="D168" s="80"/>
      <c r="E168" s="90">
        <f>SUM(E169:E171)</f>
        <v>14318</v>
      </c>
      <c r="F168" s="90">
        <f>SUM(F169:F171)</f>
        <v>37400</v>
      </c>
      <c r="G168" s="90">
        <f>SUM(G169:G171)</f>
        <v>5664</v>
      </c>
      <c r="H168" s="82">
        <f>G168*100/E168</f>
        <v>39.558597569492946</v>
      </c>
      <c r="I168" s="83">
        <f>G168*100/F168</f>
        <v>15.144385026737968</v>
      </c>
    </row>
    <row r="169" spans="1:9" x14ac:dyDescent="0.35">
      <c r="A169" s="2"/>
      <c r="B169" s="2">
        <v>6142</v>
      </c>
      <c r="C169" s="2" t="s">
        <v>138</v>
      </c>
      <c r="D169" s="85"/>
      <c r="E169" s="47">
        <v>14177</v>
      </c>
      <c r="F169" s="87">
        <v>37400</v>
      </c>
      <c r="G169" s="87">
        <v>4870</v>
      </c>
      <c r="H169" s="3"/>
      <c r="I169" s="7"/>
    </row>
    <row r="170" spans="1:9" x14ac:dyDescent="0.35">
      <c r="A170" s="2"/>
      <c r="B170" s="2">
        <v>6145</v>
      </c>
      <c r="C170" s="2" t="s">
        <v>139</v>
      </c>
      <c r="D170" s="85"/>
      <c r="E170" s="47">
        <v>0</v>
      </c>
      <c r="F170" s="87">
        <v>0</v>
      </c>
      <c r="G170" s="87">
        <v>0</v>
      </c>
      <c r="H170" s="3"/>
      <c r="I170" s="7"/>
    </row>
    <row r="171" spans="1:9" x14ac:dyDescent="0.35">
      <c r="A171" s="2"/>
      <c r="B171" s="2">
        <v>6163</v>
      </c>
      <c r="C171" s="2" t="s">
        <v>140</v>
      </c>
      <c r="D171" s="85"/>
      <c r="E171" s="91">
        <v>141</v>
      </c>
      <c r="F171" s="87">
        <v>0</v>
      </c>
      <c r="G171" s="87">
        <v>794</v>
      </c>
      <c r="H171" s="92">
        <v>0</v>
      </c>
      <c r="I171" s="20"/>
    </row>
    <row r="172" spans="1:9" x14ac:dyDescent="0.35">
      <c r="A172" s="78"/>
      <c r="B172" s="79">
        <v>63</v>
      </c>
      <c r="C172" s="78" t="s">
        <v>141</v>
      </c>
      <c r="D172" s="80"/>
      <c r="E172" s="94">
        <f>E173+E176</f>
        <v>622310</v>
      </c>
      <c r="F172" s="94">
        <f>F173+F176+F178</f>
        <v>10194000</v>
      </c>
      <c r="G172" s="94">
        <f>G173+G176+G178</f>
        <v>5023328</v>
      </c>
      <c r="H172" s="82">
        <f>G172*100/E172</f>
        <v>807.20669762658486</v>
      </c>
      <c r="I172" s="83">
        <f>G172*100/F172</f>
        <v>49.277300372768295</v>
      </c>
    </row>
    <row r="173" spans="1:9" x14ac:dyDescent="0.35">
      <c r="A173" s="78"/>
      <c r="B173" s="84">
        <v>633</v>
      </c>
      <c r="C173" s="78" t="s">
        <v>142</v>
      </c>
      <c r="D173" s="80"/>
      <c r="E173" s="90">
        <f>SUM(E174:E175)</f>
        <v>622310</v>
      </c>
      <c r="F173" s="90">
        <f>SUM(F174:F175)</f>
        <v>7500000</v>
      </c>
      <c r="G173" s="90">
        <f>SUM(G174:G175)</f>
        <v>5023328</v>
      </c>
      <c r="H173" s="82">
        <f>G173*100/E173</f>
        <v>807.20669762658486</v>
      </c>
      <c r="I173" s="83">
        <f>G173*100/F173</f>
        <v>66.977706666666663</v>
      </c>
    </row>
    <row r="174" spans="1:9" x14ac:dyDescent="0.35">
      <c r="A174" s="2"/>
      <c r="B174" s="2">
        <v>6331</v>
      </c>
      <c r="C174" s="2" t="s">
        <v>143</v>
      </c>
      <c r="D174" s="85"/>
      <c r="E174" s="91">
        <v>0</v>
      </c>
      <c r="F174" s="87">
        <v>7500000</v>
      </c>
      <c r="G174" s="87">
        <v>2432689</v>
      </c>
      <c r="H174" s="92">
        <v>0</v>
      </c>
      <c r="I174" s="7"/>
    </row>
    <row r="175" spans="1:9" x14ac:dyDescent="0.35">
      <c r="A175" s="2"/>
      <c r="B175" s="2">
        <v>6332</v>
      </c>
      <c r="C175" s="2" t="s">
        <v>144</v>
      </c>
      <c r="D175" s="85"/>
      <c r="E175" s="91">
        <v>622310</v>
      </c>
      <c r="F175" s="87">
        <v>0</v>
      </c>
      <c r="G175" s="87">
        <v>2590639</v>
      </c>
      <c r="H175" s="92">
        <v>0</v>
      </c>
      <c r="I175" s="20"/>
    </row>
    <row r="176" spans="1:9" x14ac:dyDescent="0.35">
      <c r="A176" s="78"/>
      <c r="B176" s="84">
        <v>634</v>
      </c>
      <c r="C176" s="78" t="s">
        <v>145</v>
      </c>
      <c r="D176" s="80"/>
      <c r="E176" s="90">
        <f>E177</f>
        <v>0</v>
      </c>
      <c r="F176" s="90">
        <f>F177</f>
        <v>2580300</v>
      </c>
      <c r="G176" s="90">
        <f>G177</f>
        <v>0</v>
      </c>
      <c r="H176" s="89">
        <v>0</v>
      </c>
      <c r="I176" s="90"/>
    </row>
    <row r="177" spans="1:9" x14ac:dyDescent="0.35">
      <c r="A177" s="2"/>
      <c r="B177" s="2">
        <v>6341</v>
      </c>
      <c r="C177" s="2" t="s">
        <v>146</v>
      </c>
      <c r="D177" s="85"/>
      <c r="E177" s="91">
        <v>0</v>
      </c>
      <c r="F177" s="87">
        <v>2580300</v>
      </c>
      <c r="G177" s="87">
        <v>0</v>
      </c>
      <c r="H177" s="92">
        <v>0</v>
      </c>
      <c r="I177" s="20"/>
    </row>
    <row r="178" spans="1:9" x14ac:dyDescent="0.35">
      <c r="A178" s="78"/>
      <c r="B178" s="84">
        <v>638</v>
      </c>
      <c r="C178" s="78" t="s">
        <v>147</v>
      </c>
      <c r="D178" s="80"/>
      <c r="E178" s="90">
        <f>E179</f>
        <v>0</v>
      </c>
      <c r="F178" s="90">
        <f>F179</f>
        <v>113700</v>
      </c>
      <c r="G178" s="90">
        <f>G179</f>
        <v>0</v>
      </c>
      <c r="H178" s="89">
        <v>0</v>
      </c>
      <c r="I178" s="90"/>
    </row>
    <row r="179" spans="1:9" x14ac:dyDescent="0.35">
      <c r="A179" s="2"/>
      <c r="B179" s="2">
        <v>638</v>
      </c>
      <c r="C179" s="2" t="s">
        <v>148</v>
      </c>
      <c r="D179" s="85"/>
      <c r="E179" s="91"/>
      <c r="F179" s="87">
        <v>113700</v>
      </c>
      <c r="G179" s="87"/>
      <c r="H179" s="92"/>
      <c r="I179" s="20"/>
    </row>
    <row r="180" spans="1:9" x14ac:dyDescent="0.35">
      <c r="A180" s="2"/>
      <c r="B180" s="2"/>
      <c r="C180" s="2"/>
      <c r="D180" s="85"/>
      <c r="E180" s="91"/>
      <c r="F180" s="87"/>
      <c r="G180" s="87"/>
      <c r="H180" s="92"/>
      <c r="I180" s="20"/>
    </row>
    <row r="181" spans="1:9" x14ac:dyDescent="0.35">
      <c r="A181" s="78"/>
      <c r="B181" s="79">
        <v>64</v>
      </c>
      <c r="C181" s="78" t="s">
        <v>149</v>
      </c>
      <c r="D181" s="80"/>
      <c r="E181" s="94">
        <f>E182+E186</f>
        <v>1291077</v>
      </c>
      <c r="F181" s="94">
        <f>F182+F186</f>
        <v>1973600</v>
      </c>
      <c r="G181" s="94">
        <f>G182+G186</f>
        <v>680795</v>
      </c>
      <c r="H181" s="82">
        <f>G181*100/E181</f>
        <v>52.730782129958165</v>
      </c>
      <c r="I181" s="83">
        <f>G181*100/F181</f>
        <v>34.495085123631945</v>
      </c>
    </row>
    <row r="182" spans="1:9" x14ac:dyDescent="0.35">
      <c r="A182" s="78"/>
      <c r="B182" s="84">
        <v>641</v>
      </c>
      <c r="C182" s="78" t="s">
        <v>150</v>
      </c>
      <c r="D182" s="80"/>
      <c r="E182" s="90">
        <f>SUM(E183:E185)</f>
        <v>0</v>
      </c>
      <c r="F182" s="90">
        <f>SUM(F183:F185)</f>
        <v>10000</v>
      </c>
      <c r="G182" s="90">
        <f>SUM(G183:G185)</f>
        <v>0</v>
      </c>
      <c r="H182" s="82" t="e">
        <f>G182*100/E182</f>
        <v>#DIV/0!</v>
      </c>
      <c r="I182" s="83">
        <f>G182*100/F182</f>
        <v>0</v>
      </c>
    </row>
    <row r="183" spans="1:9" x14ac:dyDescent="0.35">
      <c r="A183" s="2"/>
      <c r="B183" s="2">
        <v>6411</v>
      </c>
      <c r="C183" s="2" t="s">
        <v>151</v>
      </c>
      <c r="D183" s="85"/>
      <c r="E183" s="91">
        <v>0</v>
      </c>
      <c r="F183" s="87">
        <v>10000</v>
      </c>
      <c r="G183" s="87">
        <v>0</v>
      </c>
      <c r="H183" s="92">
        <v>0</v>
      </c>
      <c r="I183" s="20"/>
    </row>
    <row r="184" spans="1:9" x14ac:dyDescent="0.35">
      <c r="A184" s="2"/>
      <c r="B184" s="2">
        <v>6413</v>
      </c>
      <c r="C184" s="2" t="s">
        <v>152</v>
      </c>
      <c r="D184" s="85"/>
      <c r="E184" s="91">
        <v>0</v>
      </c>
      <c r="F184" s="87">
        <v>0</v>
      </c>
      <c r="G184" s="87">
        <v>0</v>
      </c>
      <c r="H184" s="92">
        <v>0</v>
      </c>
      <c r="I184" s="20"/>
    </row>
    <row r="185" spans="1:9" x14ac:dyDescent="0.35">
      <c r="A185" s="2"/>
      <c r="B185" s="2">
        <v>6414</v>
      </c>
      <c r="C185" s="2" t="s">
        <v>153</v>
      </c>
      <c r="D185" s="85"/>
      <c r="E185" s="91">
        <v>0</v>
      </c>
      <c r="F185" s="87">
        <v>0</v>
      </c>
      <c r="G185" s="87">
        <v>0</v>
      </c>
      <c r="H185" s="92">
        <v>0</v>
      </c>
      <c r="I185" s="20"/>
    </row>
    <row r="186" spans="1:9" x14ac:dyDescent="0.35">
      <c r="A186" s="78"/>
      <c r="B186" s="84">
        <v>642</v>
      </c>
      <c r="C186" s="78" t="s">
        <v>154</v>
      </c>
      <c r="D186" s="80"/>
      <c r="E186" s="90">
        <f>SUM(E187:E190)</f>
        <v>1291077</v>
      </c>
      <c r="F186" s="90">
        <f>SUM(F187:F190)</f>
        <v>1963600</v>
      </c>
      <c r="G186" s="90">
        <f>SUM(G187:G190)</f>
        <v>680795</v>
      </c>
      <c r="H186" s="82">
        <f>G186*100/E186</f>
        <v>52.730782129958165</v>
      </c>
      <c r="I186" s="83">
        <f>G186*100/F186</f>
        <v>34.670757791810956</v>
      </c>
    </row>
    <row r="187" spans="1:9" x14ac:dyDescent="0.35">
      <c r="A187" s="2"/>
      <c r="B187" s="2">
        <v>6421</v>
      </c>
      <c r="C187" s="2" t="s">
        <v>155</v>
      </c>
      <c r="D187" s="85"/>
      <c r="E187" s="91">
        <v>45507</v>
      </c>
      <c r="F187" s="87">
        <v>0</v>
      </c>
      <c r="G187" s="87">
        <v>1315</v>
      </c>
      <c r="H187" s="92">
        <v>0</v>
      </c>
      <c r="I187" s="20"/>
    </row>
    <row r="188" spans="1:9" x14ac:dyDescent="0.35">
      <c r="A188" s="2"/>
      <c r="B188" s="2">
        <v>6422</v>
      </c>
      <c r="C188" s="2" t="s">
        <v>156</v>
      </c>
      <c r="D188" s="85"/>
      <c r="E188" s="47">
        <v>114005</v>
      </c>
      <c r="F188" s="87">
        <v>0</v>
      </c>
      <c r="G188" s="87">
        <v>174336</v>
      </c>
      <c r="H188" s="3">
        <v>82.8</v>
      </c>
      <c r="I188" s="7">
        <v>12.28</v>
      </c>
    </row>
    <row r="189" spans="1:9" x14ac:dyDescent="0.35">
      <c r="A189" s="2"/>
      <c r="B189" s="2">
        <v>6426</v>
      </c>
      <c r="C189" s="2" t="s">
        <v>157</v>
      </c>
      <c r="D189" s="85"/>
      <c r="E189" s="47">
        <v>1131565</v>
      </c>
      <c r="F189" s="87">
        <v>1963600</v>
      </c>
      <c r="G189" s="87">
        <v>501423</v>
      </c>
      <c r="H189" s="92">
        <v>92.5</v>
      </c>
      <c r="I189" s="7">
        <v>33.979999999999997</v>
      </c>
    </row>
    <row r="190" spans="1:9" x14ac:dyDescent="0.35">
      <c r="A190" s="2"/>
      <c r="B190" s="2">
        <v>6429</v>
      </c>
      <c r="C190" s="2" t="s">
        <v>158</v>
      </c>
      <c r="D190" s="85"/>
      <c r="E190" s="91"/>
      <c r="F190" s="87"/>
      <c r="G190" s="87">
        <v>3721</v>
      </c>
      <c r="H190" s="92">
        <v>0</v>
      </c>
      <c r="I190" s="20"/>
    </row>
    <row r="191" spans="1:9" x14ac:dyDescent="0.35">
      <c r="A191" s="78"/>
      <c r="B191" s="79">
        <v>65</v>
      </c>
      <c r="C191" s="78" t="s">
        <v>159</v>
      </c>
      <c r="D191" s="80"/>
      <c r="E191" s="90">
        <f>E192+E196</f>
        <v>202564</v>
      </c>
      <c r="F191" s="90">
        <f>F192+F196</f>
        <v>380900</v>
      </c>
      <c r="G191" s="90">
        <f>G192+G196</f>
        <v>221952</v>
      </c>
      <c r="H191" s="82">
        <f>G191*100/E191</f>
        <v>109.57129598546632</v>
      </c>
      <c r="I191" s="83">
        <f>G191*100/F191</f>
        <v>58.270412181674978</v>
      </c>
    </row>
    <row r="192" spans="1:9" x14ac:dyDescent="0.35">
      <c r="A192" s="78"/>
      <c r="B192" s="84">
        <v>651</v>
      </c>
      <c r="C192" s="78" t="s">
        <v>160</v>
      </c>
      <c r="D192" s="80"/>
      <c r="E192" s="90">
        <f>SUM(E193:E195)</f>
        <v>4647</v>
      </c>
      <c r="F192" s="90">
        <f>SUM(F193:F195)</f>
        <v>6200</v>
      </c>
      <c r="G192" s="90">
        <f>SUM(G193:G195)</f>
        <v>277</v>
      </c>
      <c r="H192" s="82">
        <f>G192*100/E192</f>
        <v>5.9608349472778137</v>
      </c>
      <c r="I192" s="83">
        <f>G192*100/F192</f>
        <v>4.467741935483871</v>
      </c>
    </row>
    <row r="193" spans="1:9" x14ac:dyDescent="0.35">
      <c r="A193" s="2"/>
      <c r="B193" s="2">
        <v>6512</v>
      </c>
      <c r="C193" s="2" t="s">
        <v>161</v>
      </c>
      <c r="D193" s="85"/>
      <c r="E193" s="91">
        <v>0</v>
      </c>
      <c r="F193" s="87">
        <v>0</v>
      </c>
      <c r="G193" s="87">
        <v>0</v>
      </c>
      <c r="H193" s="92">
        <v>0</v>
      </c>
      <c r="I193" s="20"/>
    </row>
    <row r="194" spans="1:9" x14ac:dyDescent="0.35">
      <c r="A194" s="2"/>
      <c r="B194" s="2">
        <v>6513</v>
      </c>
      <c r="C194" s="2" t="s">
        <v>162</v>
      </c>
      <c r="D194" s="85"/>
      <c r="E194" s="91">
        <v>0</v>
      </c>
      <c r="F194" s="87">
        <v>0</v>
      </c>
      <c r="G194" s="87">
        <v>277</v>
      </c>
      <c r="H194" s="92">
        <v>0</v>
      </c>
      <c r="I194" s="20"/>
    </row>
    <row r="195" spans="1:9" x14ac:dyDescent="0.35">
      <c r="A195" s="2"/>
      <c r="B195" s="2">
        <v>6514</v>
      </c>
      <c r="C195" s="2" t="s">
        <v>163</v>
      </c>
      <c r="D195" s="85"/>
      <c r="E195" s="91">
        <v>4647</v>
      </c>
      <c r="F195" s="87">
        <v>6200</v>
      </c>
      <c r="G195" s="87">
        <v>0</v>
      </c>
      <c r="H195" s="92">
        <v>0</v>
      </c>
      <c r="I195" s="20"/>
    </row>
    <row r="196" spans="1:9" x14ac:dyDescent="0.35">
      <c r="A196" s="78"/>
      <c r="B196" s="84">
        <v>652</v>
      </c>
      <c r="C196" s="78" t="s">
        <v>164</v>
      </c>
      <c r="D196" s="80"/>
      <c r="E196" s="94">
        <f>SUM(E197:E203)</f>
        <v>197917</v>
      </c>
      <c r="F196" s="94">
        <f>SUM(F197:F203)</f>
        <v>374700</v>
      </c>
      <c r="G196" s="94">
        <f>SUM(G197:G203)</f>
        <v>221675</v>
      </c>
      <c r="H196" s="82">
        <f>G196*100/E196</f>
        <v>112.00402188796313</v>
      </c>
      <c r="I196" s="83">
        <f>G196*100/F196</f>
        <v>59.160661862823595</v>
      </c>
    </row>
    <row r="197" spans="1:9" x14ac:dyDescent="0.35">
      <c r="A197" s="2"/>
      <c r="B197" s="2">
        <v>6522</v>
      </c>
      <c r="C197" s="2" t="s">
        <v>165</v>
      </c>
      <c r="D197" s="85"/>
      <c r="E197" s="47">
        <v>638</v>
      </c>
      <c r="F197" s="87">
        <v>104700</v>
      </c>
      <c r="G197" s="87">
        <v>1195</v>
      </c>
      <c r="H197" s="3">
        <v>96.7</v>
      </c>
      <c r="I197" s="7">
        <v>85.86</v>
      </c>
    </row>
    <row r="198" spans="1:9" x14ac:dyDescent="0.35">
      <c r="A198" s="2"/>
      <c r="B198" s="2">
        <v>6524</v>
      </c>
      <c r="C198" s="2" t="s">
        <v>166</v>
      </c>
      <c r="D198" s="85"/>
      <c r="E198" s="47">
        <v>1846</v>
      </c>
      <c r="F198" s="87">
        <v>0</v>
      </c>
      <c r="G198" s="87">
        <v>2397</v>
      </c>
      <c r="H198" s="3">
        <v>334.4</v>
      </c>
      <c r="I198" s="7">
        <v>53.68</v>
      </c>
    </row>
    <row r="199" spans="1:9" x14ac:dyDescent="0.35">
      <c r="A199" s="2"/>
      <c r="B199" s="2">
        <v>6526</v>
      </c>
      <c r="C199" s="2" t="s">
        <v>167</v>
      </c>
      <c r="D199" s="85"/>
      <c r="E199" s="47">
        <v>0</v>
      </c>
      <c r="F199" s="87">
        <v>0</v>
      </c>
      <c r="G199" s="87">
        <v>0</v>
      </c>
      <c r="H199" s="3">
        <v>142.5</v>
      </c>
      <c r="I199" s="7">
        <v>38.39</v>
      </c>
    </row>
    <row r="200" spans="1:9" x14ac:dyDescent="0.35">
      <c r="A200" s="2"/>
      <c r="B200" s="2">
        <v>6526</v>
      </c>
      <c r="C200" s="2" t="s">
        <v>168</v>
      </c>
      <c r="D200" s="85"/>
      <c r="E200" s="91">
        <v>54722</v>
      </c>
      <c r="F200" s="87">
        <v>0</v>
      </c>
      <c r="G200" s="87">
        <v>7537</v>
      </c>
      <c r="H200" s="92">
        <v>0</v>
      </c>
      <c r="I200" s="7"/>
    </row>
    <row r="201" spans="1:9" x14ac:dyDescent="0.35">
      <c r="A201" s="2"/>
      <c r="B201" s="2">
        <v>6531</v>
      </c>
      <c r="C201" s="2" t="s">
        <v>169</v>
      </c>
      <c r="D201" s="85"/>
      <c r="E201" s="47">
        <v>0</v>
      </c>
      <c r="F201" s="87">
        <v>270000</v>
      </c>
      <c r="G201" s="87">
        <v>1368</v>
      </c>
      <c r="H201" s="3">
        <v>46.6</v>
      </c>
      <c r="I201" s="7">
        <v>24.73</v>
      </c>
    </row>
    <row r="202" spans="1:9" x14ac:dyDescent="0.35">
      <c r="A202" s="2"/>
      <c r="B202" s="2">
        <v>6532</v>
      </c>
      <c r="C202" s="2" t="s">
        <v>170</v>
      </c>
      <c r="D202" s="85"/>
      <c r="E202" s="47">
        <v>140711</v>
      </c>
      <c r="F202" s="87">
        <v>0</v>
      </c>
      <c r="G202" s="87">
        <v>209178</v>
      </c>
      <c r="H202" s="3">
        <v>146.30000000000001</v>
      </c>
      <c r="I202" s="7">
        <v>22.46</v>
      </c>
    </row>
    <row r="203" spans="1:9" x14ac:dyDescent="0.35">
      <c r="A203" s="2"/>
      <c r="B203" s="2"/>
      <c r="C203" s="2"/>
      <c r="D203" s="85"/>
      <c r="E203" s="91">
        <v>0</v>
      </c>
      <c r="F203" s="87">
        <v>0</v>
      </c>
      <c r="G203" s="87">
        <v>0</v>
      </c>
      <c r="H203" s="92">
        <v>0</v>
      </c>
      <c r="I203" s="7"/>
    </row>
    <row r="204" spans="1:9" x14ac:dyDescent="0.35">
      <c r="A204" s="78"/>
      <c r="B204" s="79">
        <v>67</v>
      </c>
      <c r="C204" s="78" t="s">
        <v>171</v>
      </c>
      <c r="D204" s="80"/>
      <c r="E204" s="90">
        <f>E205+E207</f>
        <v>10758</v>
      </c>
      <c r="F204" s="90">
        <f>F205+F207</f>
        <v>120000</v>
      </c>
      <c r="G204" s="90">
        <f>G206</f>
        <v>0</v>
      </c>
      <c r="H204" s="82">
        <f>G204*100/E204</f>
        <v>0</v>
      </c>
      <c r="I204" s="83">
        <f>G204*100/F204</f>
        <v>0</v>
      </c>
    </row>
    <row r="205" spans="1:9" x14ac:dyDescent="0.35">
      <c r="A205" s="78"/>
      <c r="B205" s="84">
        <v>673</v>
      </c>
      <c r="C205" s="78" t="s">
        <v>172</v>
      </c>
      <c r="D205" s="80"/>
      <c r="E205" s="90">
        <f>E206</f>
        <v>0</v>
      </c>
      <c r="F205" s="90">
        <f>F206</f>
        <v>0</v>
      </c>
      <c r="G205" s="90">
        <f>G206</f>
        <v>0</v>
      </c>
      <c r="H205" s="82" t="e">
        <f>G205*100/E205</f>
        <v>#DIV/0!</v>
      </c>
      <c r="I205" s="83" t="e">
        <f>G205*100/F205</f>
        <v>#DIV/0!</v>
      </c>
    </row>
    <row r="206" spans="1:9" x14ac:dyDescent="0.35">
      <c r="A206" s="2"/>
      <c r="B206" s="2">
        <v>6731</v>
      </c>
      <c r="C206" s="2" t="s">
        <v>173</v>
      </c>
      <c r="D206" s="85"/>
      <c r="E206" s="91">
        <v>0</v>
      </c>
      <c r="F206" s="87">
        <v>0</v>
      </c>
      <c r="G206" s="87">
        <v>0</v>
      </c>
      <c r="H206" s="92">
        <v>0</v>
      </c>
      <c r="I206" s="20"/>
    </row>
    <row r="207" spans="1:9" x14ac:dyDescent="0.35">
      <c r="A207" s="78"/>
      <c r="B207" s="84">
        <v>683</v>
      </c>
      <c r="C207" s="78" t="s">
        <v>171</v>
      </c>
      <c r="D207" s="80"/>
      <c r="E207" s="90">
        <f>E208</f>
        <v>10758</v>
      </c>
      <c r="F207" s="90">
        <f>F208</f>
        <v>120000</v>
      </c>
      <c r="G207" s="90">
        <f>G208</f>
        <v>79379</v>
      </c>
      <c r="H207" s="89">
        <f>H208</f>
        <v>0</v>
      </c>
      <c r="I207" s="90"/>
    </row>
    <row r="208" spans="1:9" x14ac:dyDescent="0.35">
      <c r="A208" s="2"/>
      <c r="B208" s="2">
        <v>6831</v>
      </c>
      <c r="C208" s="2" t="s">
        <v>171</v>
      </c>
      <c r="D208" s="85"/>
      <c r="E208" s="91">
        <v>10758</v>
      </c>
      <c r="F208" s="87">
        <v>120000</v>
      </c>
      <c r="G208" s="87">
        <v>79379</v>
      </c>
      <c r="H208" s="92">
        <v>0</v>
      </c>
      <c r="I208" s="20"/>
    </row>
    <row r="209" spans="1:9" x14ac:dyDescent="0.35">
      <c r="A209" s="71">
        <v>7</v>
      </c>
      <c r="B209" s="125">
        <v>7</v>
      </c>
      <c r="C209" s="71" t="s">
        <v>174</v>
      </c>
      <c r="D209" s="126"/>
      <c r="E209" s="127">
        <f>E211+E214+E216</f>
        <v>2237</v>
      </c>
      <c r="F209" s="127">
        <f>F211+F214+F216</f>
        <v>75000</v>
      </c>
      <c r="G209" s="127">
        <f>G211+G214+G216</f>
        <v>7542</v>
      </c>
      <c r="H209" s="123"/>
      <c r="I209" s="124">
        <f>G209*100/F209</f>
        <v>10.055999999999999</v>
      </c>
    </row>
    <row r="210" spans="1:9" x14ac:dyDescent="0.35">
      <c r="A210" s="78"/>
      <c r="B210" s="79">
        <v>71</v>
      </c>
      <c r="C210" s="78" t="s">
        <v>175</v>
      </c>
      <c r="D210" s="80"/>
      <c r="E210" s="90">
        <f t="shared" ref="E210:G211" si="3">E211</f>
        <v>0</v>
      </c>
      <c r="F210" s="90">
        <f t="shared" si="3"/>
        <v>50000</v>
      </c>
      <c r="G210" s="90">
        <f t="shared" si="3"/>
        <v>0</v>
      </c>
      <c r="H210" s="82" t="e">
        <f>G210*100/E210</f>
        <v>#DIV/0!</v>
      </c>
      <c r="I210" s="83">
        <f>G210*100/F210</f>
        <v>0</v>
      </c>
    </row>
    <row r="211" spans="1:9" x14ac:dyDescent="0.35">
      <c r="A211" s="78"/>
      <c r="B211" s="84">
        <v>711</v>
      </c>
      <c r="C211" s="78" t="s">
        <v>176</v>
      </c>
      <c r="D211" s="80"/>
      <c r="E211" s="90">
        <f t="shared" si="3"/>
        <v>0</v>
      </c>
      <c r="F211" s="90">
        <f t="shared" si="3"/>
        <v>50000</v>
      </c>
      <c r="G211" s="90">
        <f t="shared" si="3"/>
        <v>0</v>
      </c>
      <c r="H211" s="82" t="e">
        <f>G211*100/E211</f>
        <v>#DIV/0!</v>
      </c>
      <c r="I211" s="83">
        <f>G211*100/F211</f>
        <v>0</v>
      </c>
    </row>
    <row r="212" spans="1:9" x14ac:dyDescent="0.35">
      <c r="A212" s="2"/>
      <c r="B212" s="2">
        <v>7111</v>
      </c>
      <c r="C212" s="2" t="s">
        <v>107</v>
      </c>
      <c r="D212" s="85"/>
      <c r="E212" s="87"/>
      <c r="F212" s="87">
        <v>50000</v>
      </c>
      <c r="G212" s="87">
        <v>0</v>
      </c>
      <c r="H212" s="92">
        <v>0</v>
      </c>
      <c r="I212" s="20"/>
    </row>
    <row r="213" spans="1:9" x14ac:dyDescent="0.35">
      <c r="A213" s="78"/>
      <c r="B213" s="79">
        <v>72</v>
      </c>
      <c r="C213" s="78" t="s">
        <v>177</v>
      </c>
      <c r="D213" s="80"/>
      <c r="E213" s="94">
        <f t="shared" ref="E213:G214" si="4">E214</f>
        <v>2237</v>
      </c>
      <c r="F213" s="94">
        <f t="shared" si="4"/>
        <v>20000</v>
      </c>
      <c r="G213" s="94">
        <f t="shared" si="4"/>
        <v>7542</v>
      </c>
      <c r="H213" s="82">
        <f>G213*100/E213</f>
        <v>337.14796602592759</v>
      </c>
      <c r="I213" s="83">
        <f>G213*100/F213</f>
        <v>37.71</v>
      </c>
    </row>
    <row r="214" spans="1:9" x14ac:dyDescent="0.35">
      <c r="A214" s="78"/>
      <c r="B214" s="84">
        <v>721</v>
      </c>
      <c r="C214" s="78" t="s">
        <v>178</v>
      </c>
      <c r="D214" s="80"/>
      <c r="E214" s="94">
        <f t="shared" si="4"/>
        <v>2237</v>
      </c>
      <c r="F214" s="94">
        <f t="shared" si="4"/>
        <v>20000</v>
      </c>
      <c r="G214" s="94">
        <f t="shared" si="4"/>
        <v>7542</v>
      </c>
      <c r="H214" s="82">
        <f>G214*100/E214</f>
        <v>337.14796602592759</v>
      </c>
      <c r="I214" s="83">
        <f>G214*100/F214</f>
        <v>37.71</v>
      </c>
    </row>
    <row r="215" spans="1:9" x14ac:dyDescent="0.35">
      <c r="A215" s="2"/>
      <c r="B215" s="2">
        <v>7211</v>
      </c>
      <c r="C215" s="2" t="s">
        <v>179</v>
      </c>
      <c r="D215" s="85"/>
      <c r="E215" s="47">
        <v>2237</v>
      </c>
      <c r="F215" s="87">
        <v>20000</v>
      </c>
      <c r="G215" s="87">
        <v>7542</v>
      </c>
      <c r="H215" s="3">
        <v>0</v>
      </c>
      <c r="I215" s="7">
        <v>0</v>
      </c>
    </row>
    <row r="216" spans="1:9" x14ac:dyDescent="0.35">
      <c r="A216" s="78"/>
      <c r="B216" s="84">
        <v>722</v>
      </c>
      <c r="C216" s="78" t="s">
        <v>180</v>
      </c>
      <c r="D216" s="80"/>
      <c r="E216" s="90">
        <f>E217</f>
        <v>0</v>
      </c>
      <c r="F216" s="90">
        <f>F217</f>
        <v>5000</v>
      </c>
      <c r="G216" s="90">
        <f>G217</f>
        <v>0</v>
      </c>
      <c r="H216" s="89">
        <v>0</v>
      </c>
      <c r="I216" s="90"/>
    </row>
    <row r="217" spans="1:9" x14ac:dyDescent="0.35">
      <c r="A217" s="2"/>
      <c r="B217" s="2">
        <v>7221</v>
      </c>
      <c r="C217" s="2" t="s">
        <v>117</v>
      </c>
      <c r="D217" s="85"/>
      <c r="E217" s="91">
        <v>0</v>
      </c>
      <c r="F217" s="87">
        <v>5000</v>
      </c>
      <c r="G217" s="87">
        <v>0</v>
      </c>
      <c r="H217" s="92">
        <v>0</v>
      </c>
      <c r="I217" s="20"/>
    </row>
    <row r="218" spans="1:9" x14ac:dyDescent="0.35">
      <c r="A218" s="71">
        <v>8</v>
      </c>
      <c r="B218" s="125">
        <v>8</v>
      </c>
      <c r="C218" s="71" t="s">
        <v>181</v>
      </c>
      <c r="D218" s="126"/>
      <c r="E218" s="118">
        <f>E219+E222</f>
        <v>0</v>
      </c>
      <c r="F218" s="118">
        <f>F219+F222</f>
        <v>6000000</v>
      </c>
      <c r="G218" s="118">
        <f>G219+G222</f>
        <v>851475</v>
      </c>
      <c r="H218" s="119">
        <v>0</v>
      </c>
      <c r="I218" s="117"/>
    </row>
    <row r="219" spans="1:9" x14ac:dyDescent="0.35">
      <c r="A219" s="78"/>
      <c r="B219" s="79">
        <v>81</v>
      </c>
      <c r="C219" s="78" t="s">
        <v>182</v>
      </c>
      <c r="D219" s="80"/>
      <c r="E219" s="88">
        <f t="shared" ref="E219:G220" si="5">E220</f>
        <v>0</v>
      </c>
      <c r="F219" s="88">
        <f t="shared" si="5"/>
        <v>0</v>
      </c>
      <c r="G219" s="88">
        <f t="shared" si="5"/>
        <v>0</v>
      </c>
      <c r="H219" s="82" t="e">
        <f>G219*100/E219</f>
        <v>#DIV/0!</v>
      </c>
      <c r="I219" s="83" t="e">
        <f>G219*100/F219</f>
        <v>#DIV/0!</v>
      </c>
    </row>
    <row r="220" spans="1:9" x14ac:dyDescent="0.35">
      <c r="A220" s="78"/>
      <c r="B220" s="84">
        <v>812</v>
      </c>
      <c r="C220" s="78" t="s">
        <v>183</v>
      </c>
      <c r="D220" s="80"/>
      <c r="E220" s="88">
        <f t="shared" si="5"/>
        <v>0</v>
      </c>
      <c r="F220" s="88">
        <f t="shared" si="5"/>
        <v>0</v>
      </c>
      <c r="G220" s="88">
        <f t="shared" si="5"/>
        <v>0</v>
      </c>
      <c r="H220" s="82" t="e">
        <f>G220*100/E220</f>
        <v>#DIV/0!</v>
      </c>
      <c r="I220" s="83" t="e">
        <f>G220*100/F220</f>
        <v>#DIV/0!</v>
      </c>
    </row>
    <row r="221" spans="1:9" x14ac:dyDescent="0.35">
      <c r="A221" s="2"/>
      <c r="B221" s="2">
        <v>8121</v>
      </c>
      <c r="C221" s="2" t="s">
        <v>184</v>
      </c>
      <c r="D221" s="85"/>
      <c r="E221" s="87"/>
      <c r="F221" s="87">
        <v>0</v>
      </c>
      <c r="G221" s="87">
        <v>0</v>
      </c>
      <c r="H221" s="92">
        <v>0</v>
      </c>
      <c r="I221" s="20"/>
    </row>
    <row r="222" spans="1:9" x14ac:dyDescent="0.35">
      <c r="A222" s="78"/>
      <c r="B222" s="79">
        <v>84</v>
      </c>
      <c r="C222" s="78" t="s">
        <v>185</v>
      </c>
      <c r="D222" s="80"/>
      <c r="E222" s="88">
        <f t="shared" ref="E222:G223" si="6">E223</f>
        <v>0</v>
      </c>
      <c r="F222" s="88">
        <f t="shared" si="6"/>
        <v>6000000</v>
      </c>
      <c r="G222" s="88">
        <f t="shared" si="6"/>
        <v>851475</v>
      </c>
      <c r="H222" s="82" t="e">
        <f>G222*100/E222</f>
        <v>#DIV/0!</v>
      </c>
      <c r="I222" s="83">
        <f>G222*100/F222</f>
        <v>14.19125</v>
      </c>
    </row>
    <row r="223" spans="1:9" x14ac:dyDescent="0.35">
      <c r="A223" s="78"/>
      <c r="B223" s="84">
        <v>844</v>
      </c>
      <c r="C223" s="78" t="s">
        <v>186</v>
      </c>
      <c r="D223" s="80"/>
      <c r="E223" s="88">
        <f t="shared" si="6"/>
        <v>0</v>
      </c>
      <c r="F223" s="88">
        <f t="shared" si="6"/>
        <v>6000000</v>
      </c>
      <c r="G223" s="88">
        <f t="shared" si="6"/>
        <v>851475</v>
      </c>
      <c r="H223" s="82" t="e">
        <f>G223*100/E223</f>
        <v>#DIV/0!</v>
      </c>
      <c r="I223" s="83">
        <f>G223*100/F223</f>
        <v>14.19125</v>
      </c>
    </row>
    <row r="224" spans="1:9" x14ac:dyDescent="0.35">
      <c r="A224" s="2"/>
      <c r="B224" s="2">
        <v>8441</v>
      </c>
      <c r="C224" s="2" t="s">
        <v>187</v>
      </c>
      <c r="D224" s="85"/>
      <c r="E224" s="91">
        <v>0</v>
      </c>
      <c r="F224" s="87">
        <v>6000000</v>
      </c>
      <c r="G224" s="87">
        <v>851475</v>
      </c>
      <c r="H224" s="92">
        <v>0</v>
      </c>
      <c r="I224" s="20"/>
    </row>
    <row r="225" spans="1:9" x14ac:dyDescent="0.35">
      <c r="A225" s="2"/>
      <c r="B225" s="2"/>
      <c r="C225" s="2"/>
      <c r="D225" s="85"/>
      <c r="E225" s="91"/>
      <c r="F225" s="87"/>
      <c r="G225" s="91"/>
      <c r="H225" s="92"/>
      <c r="I225" s="20"/>
    </row>
    <row r="226" spans="1:9" x14ac:dyDescent="0.35">
      <c r="A226" s="2"/>
      <c r="B226" s="2"/>
      <c r="C226" s="2"/>
      <c r="D226" s="85"/>
      <c r="E226" s="91"/>
      <c r="F226" s="87"/>
      <c r="G226" s="91"/>
      <c r="H226" s="92"/>
      <c r="I226" s="20"/>
    </row>
    <row r="227" spans="1:9" x14ac:dyDescent="0.35">
      <c r="A227" s="129"/>
      <c r="B227" s="129" t="s">
        <v>188</v>
      </c>
      <c r="C227" s="130"/>
      <c r="D227" s="130"/>
      <c r="E227" s="131"/>
      <c r="F227" s="87"/>
      <c r="G227" s="91"/>
      <c r="H227" s="92"/>
      <c r="I227" s="20"/>
    </row>
    <row r="228" spans="1:9" x14ac:dyDescent="0.35">
      <c r="A228" s="2"/>
      <c r="B228" s="2"/>
      <c r="C228" s="2"/>
      <c r="D228" s="85"/>
      <c r="E228" s="91"/>
      <c r="F228" s="87"/>
      <c r="G228" s="91"/>
      <c r="H228" s="92"/>
      <c r="I228" s="20"/>
    </row>
    <row r="229" spans="1:9" x14ac:dyDescent="0.35">
      <c r="A229" s="2"/>
      <c r="B229" s="2"/>
      <c r="C229" s="2"/>
      <c r="D229" s="85"/>
      <c r="E229" s="91"/>
      <c r="F229" s="87"/>
      <c r="G229" s="91"/>
      <c r="H229" s="92"/>
      <c r="I229" s="20"/>
    </row>
    <row r="230" spans="1:9" x14ac:dyDescent="0.35">
      <c r="A230" s="22" t="s">
        <v>31</v>
      </c>
      <c r="B230" s="22"/>
      <c r="C230" s="22"/>
      <c r="D230" s="22"/>
      <c r="E230" s="13"/>
      <c r="F230" s="13"/>
      <c r="G230" s="13"/>
      <c r="H230" s="59"/>
      <c r="I230" s="22"/>
    </row>
    <row r="231" spans="1:9" x14ac:dyDescent="0.35">
      <c r="A231" s="22" t="s">
        <v>32</v>
      </c>
      <c r="B231" s="60"/>
      <c r="C231" s="60"/>
      <c r="D231" s="60"/>
      <c r="E231" s="13" t="s">
        <v>33</v>
      </c>
      <c r="F231" s="13" t="s">
        <v>34</v>
      </c>
      <c r="G231" s="13" t="s">
        <v>33</v>
      </c>
      <c r="H231" s="61" t="s">
        <v>35</v>
      </c>
      <c r="I231" s="13" t="s">
        <v>35</v>
      </c>
    </row>
    <row r="232" spans="1:9" x14ac:dyDescent="0.35">
      <c r="A232" s="22" t="s">
        <v>36</v>
      </c>
      <c r="B232" s="60"/>
      <c r="C232" s="13" t="s">
        <v>37</v>
      </c>
      <c r="D232" s="60"/>
      <c r="E232" s="13" t="s">
        <v>38</v>
      </c>
      <c r="F232" s="13">
        <v>2021</v>
      </c>
      <c r="G232" s="13" t="s">
        <v>38</v>
      </c>
      <c r="H232" s="61" t="s">
        <v>39</v>
      </c>
      <c r="I232" s="13" t="s">
        <v>40</v>
      </c>
    </row>
    <row r="233" spans="1:9" x14ac:dyDescent="0.35">
      <c r="A233" s="22" t="s">
        <v>41</v>
      </c>
      <c r="B233" s="22"/>
      <c r="C233" s="22"/>
      <c r="D233" s="22"/>
      <c r="E233" s="121">
        <v>2021</v>
      </c>
      <c r="F233" s="13" t="s">
        <v>42</v>
      </c>
      <c r="G233" s="121">
        <v>2021</v>
      </c>
      <c r="H233" s="61"/>
      <c r="I233" s="13"/>
    </row>
    <row r="234" spans="1:9" x14ac:dyDescent="0.35">
      <c r="A234" s="62"/>
      <c r="B234" s="62"/>
      <c r="C234" s="63">
        <v>1</v>
      </c>
      <c r="D234" s="62"/>
      <c r="E234" s="63">
        <v>2</v>
      </c>
      <c r="F234" s="63">
        <v>3</v>
      </c>
      <c r="G234" s="64">
        <v>4</v>
      </c>
      <c r="H234" s="65">
        <v>5</v>
      </c>
      <c r="I234" s="17">
        <v>6</v>
      </c>
    </row>
    <row r="235" spans="1:9" x14ac:dyDescent="0.35">
      <c r="A235" s="66"/>
      <c r="B235" s="66" t="s">
        <v>129</v>
      </c>
      <c r="C235" s="66"/>
      <c r="D235" s="67"/>
      <c r="E235" s="122">
        <f>E236+E247</f>
        <v>5344905</v>
      </c>
      <c r="F235" s="122">
        <f>F236+F247</f>
        <v>19394600</v>
      </c>
      <c r="G235" s="122">
        <f>G236+G247</f>
        <v>7100926</v>
      </c>
      <c r="H235" s="123">
        <f>G235*100/E235</f>
        <v>132.85411059691427</v>
      </c>
      <c r="I235" s="124">
        <f>G235*100/F235</f>
        <v>36.612902560506534</v>
      </c>
    </row>
    <row r="236" spans="1:9" x14ac:dyDescent="0.35">
      <c r="A236" s="71">
        <v>6</v>
      </c>
      <c r="B236" s="71"/>
      <c r="C236" s="71" t="s">
        <v>10</v>
      </c>
      <c r="D236" s="126"/>
      <c r="E236" s="127">
        <f>E239+E241+E243+E245+E246</f>
        <v>5342668</v>
      </c>
      <c r="F236" s="127">
        <f>F239+F241+F243+F245+F246</f>
        <v>19319600</v>
      </c>
      <c r="G236" s="127">
        <f>G239+G241+G243+G245+G246</f>
        <v>7093384</v>
      </c>
      <c r="H236" s="123">
        <f>G236*100/E236</f>
        <v>132.76857180719446</v>
      </c>
      <c r="I236" s="124">
        <f>G236*100/F236</f>
        <v>36.715998260833558</v>
      </c>
    </row>
    <row r="237" spans="1:9" x14ac:dyDescent="0.35">
      <c r="A237" s="2"/>
      <c r="B237" s="2"/>
      <c r="C237" s="2"/>
      <c r="D237" s="85"/>
      <c r="E237" s="91"/>
      <c r="F237" s="87"/>
      <c r="G237" s="91"/>
      <c r="H237" s="92"/>
      <c r="I237" s="20"/>
    </row>
    <row r="238" spans="1:9" x14ac:dyDescent="0.35">
      <c r="H238" s="56"/>
    </row>
    <row r="239" spans="1:9" x14ac:dyDescent="0.35">
      <c r="A239" s="2"/>
      <c r="B239" s="79">
        <v>61</v>
      </c>
      <c r="C239" s="78" t="s">
        <v>130</v>
      </c>
      <c r="D239" s="80"/>
      <c r="E239" s="94">
        <f>E161</f>
        <v>3215959</v>
      </c>
      <c r="F239" s="94">
        <f>F161</f>
        <v>6651100</v>
      </c>
      <c r="G239" s="94">
        <f>G161</f>
        <v>1167309</v>
      </c>
      <c r="H239" s="82">
        <f>G239*100/E239</f>
        <v>36.297384388295995</v>
      </c>
      <c r="I239" s="83">
        <f>G239*100/F239</f>
        <v>17.550615687630618</v>
      </c>
    </row>
    <row r="240" spans="1:9" x14ac:dyDescent="0.35">
      <c r="H240" s="56"/>
    </row>
    <row r="241" spans="1:9" x14ac:dyDescent="0.35">
      <c r="A241" s="2"/>
      <c r="B241" s="79">
        <v>63</v>
      </c>
      <c r="C241" s="78" t="s">
        <v>141</v>
      </c>
      <c r="D241" s="80"/>
      <c r="E241" s="94">
        <f>E172</f>
        <v>622310</v>
      </c>
      <c r="F241" s="88">
        <f>F172</f>
        <v>10194000</v>
      </c>
      <c r="G241" s="90">
        <f>G172</f>
        <v>5023328</v>
      </c>
      <c r="H241" s="89">
        <v>0</v>
      </c>
      <c r="I241" s="78"/>
    </row>
    <row r="242" spans="1:9" x14ac:dyDescent="0.35">
      <c r="H242" s="56"/>
    </row>
    <row r="243" spans="1:9" x14ac:dyDescent="0.35">
      <c r="A243" s="2"/>
      <c r="B243" s="79">
        <v>64</v>
      </c>
      <c r="C243" s="78" t="s">
        <v>149</v>
      </c>
      <c r="D243" s="80"/>
      <c r="E243" s="94">
        <f>E181</f>
        <v>1291077</v>
      </c>
      <c r="F243" s="88">
        <f>F181</f>
        <v>1973600</v>
      </c>
      <c r="G243" s="90">
        <f>G181</f>
        <v>680795</v>
      </c>
      <c r="H243" s="89">
        <v>0</v>
      </c>
      <c r="I243" s="78"/>
    </row>
    <row r="244" spans="1:9" x14ac:dyDescent="0.35">
      <c r="H244" s="56"/>
    </row>
    <row r="245" spans="1:9" x14ac:dyDescent="0.35">
      <c r="A245" s="2"/>
      <c r="B245" s="79">
        <v>65</v>
      </c>
      <c r="C245" s="78" t="s">
        <v>159</v>
      </c>
      <c r="D245" s="80"/>
      <c r="E245" s="90">
        <f>E191</f>
        <v>202564</v>
      </c>
      <c r="F245" s="90">
        <f>F191</f>
        <v>380900</v>
      </c>
      <c r="G245" s="90">
        <f>G191</f>
        <v>221952</v>
      </c>
      <c r="H245" s="89">
        <v>0</v>
      </c>
      <c r="I245" s="90"/>
    </row>
    <row r="246" spans="1:9" x14ac:dyDescent="0.35">
      <c r="A246" s="2"/>
      <c r="B246" s="79">
        <v>66</v>
      </c>
      <c r="C246" s="78" t="s">
        <v>171</v>
      </c>
      <c r="D246" s="80"/>
      <c r="E246" s="90">
        <f>E204</f>
        <v>10758</v>
      </c>
      <c r="F246" s="90">
        <f>F204</f>
        <v>120000</v>
      </c>
      <c r="G246" s="90">
        <f>G204</f>
        <v>0</v>
      </c>
      <c r="H246" s="89">
        <v>0</v>
      </c>
      <c r="I246" s="90"/>
    </row>
    <row r="247" spans="1:9" x14ac:dyDescent="0.35">
      <c r="A247" s="71">
        <v>7</v>
      </c>
      <c r="B247" s="71"/>
      <c r="C247" s="71" t="s">
        <v>174</v>
      </c>
      <c r="D247" s="126"/>
      <c r="E247" s="127">
        <f>E249+E251</f>
        <v>2237</v>
      </c>
      <c r="F247" s="127">
        <f>F249+F251</f>
        <v>75000</v>
      </c>
      <c r="G247" s="127">
        <f>G249+G251</f>
        <v>7542</v>
      </c>
      <c r="H247" s="123"/>
      <c r="I247" s="124">
        <f>G247*100/F247</f>
        <v>10.055999999999999</v>
      </c>
    </row>
    <row r="248" spans="1:9" x14ac:dyDescent="0.35">
      <c r="H248" s="56"/>
    </row>
    <row r="249" spans="1:9" x14ac:dyDescent="0.35">
      <c r="A249" s="2"/>
      <c r="B249" s="79">
        <v>71</v>
      </c>
      <c r="C249" s="78" t="s">
        <v>175</v>
      </c>
      <c r="D249" s="80"/>
      <c r="E249" s="90">
        <f>E210</f>
        <v>0</v>
      </c>
      <c r="F249" s="90">
        <f>F210</f>
        <v>50000</v>
      </c>
      <c r="G249" s="90">
        <f>G210</f>
        <v>0</v>
      </c>
      <c r="H249" s="89">
        <v>0</v>
      </c>
      <c r="I249" s="90"/>
    </row>
    <row r="250" spans="1:9" x14ac:dyDescent="0.35">
      <c r="H250" s="56"/>
    </row>
    <row r="251" spans="1:9" x14ac:dyDescent="0.35">
      <c r="A251" s="2"/>
      <c r="B251" s="79">
        <v>72</v>
      </c>
      <c r="C251" s="78" t="s">
        <v>177</v>
      </c>
      <c r="D251" s="80"/>
      <c r="E251" s="94">
        <f>E213</f>
        <v>2237</v>
      </c>
      <c r="F251" s="94">
        <f>F213+F216</f>
        <v>25000</v>
      </c>
      <c r="G251" s="90">
        <f>G213</f>
        <v>7542</v>
      </c>
      <c r="H251" s="89">
        <v>0</v>
      </c>
      <c r="I251" s="78"/>
    </row>
    <row r="252" spans="1:9" x14ac:dyDescent="0.35">
      <c r="A252" s="2"/>
      <c r="B252" s="2"/>
      <c r="C252" s="2"/>
      <c r="D252" s="85"/>
      <c r="E252" s="91"/>
      <c r="F252" s="87"/>
      <c r="G252" s="91"/>
      <c r="H252" s="92"/>
      <c r="I252" s="20"/>
    </row>
    <row r="253" spans="1:9" x14ac:dyDescent="0.35">
      <c r="A253" s="2"/>
      <c r="B253" s="129" t="s">
        <v>189</v>
      </c>
      <c r="C253" s="2"/>
      <c r="D253" s="85"/>
      <c r="E253" s="91"/>
      <c r="F253" s="87"/>
      <c r="G253" s="91"/>
      <c r="H253" s="92"/>
      <c r="I253" s="20"/>
    </row>
    <row r="254" spans="1:9" x14ac:dyDescent="0.35">
      <c r="A254" s="2"/>
      <c r="B254" s="2"/>
      <c r="C254" s="2"/>
      <c r="D254" s="85"/>
      <c r="E254" s="91"/>
      <c r="F254" s="87"/>
      <c r="G254" s="91"/>
      <c r="H254" s="92"/>
      <c r="I254" s="20"/>
    </row>
    <row r="255" spans="1:9" x14ac:dyDescent="0.35">
      <c r="A255" s="22" t="s">
        <v>31</v>
      </c>
      <c r="B255" s="22"/>
      <c r="C255" s="22"/>
      <c r="D255" s="22"/>
      <c r="E255" s="13"/>
      <c r="F255" s="13"/>
      <c r="G255" s="13"/>
      <c r="H255" s="59"/>
      <c r="I255" s="22"/>
    </row>
    <row r="256" spans="1:9" x14ac:dyDescent="0.35">
      <c r="A256" s="22" t="s">
        <v>32</v>
      </c>
      <c r="B256" s="60"/>
      <c r="C256" s="60"/>
      <c r="D256" s="60"/>
      <c r="E256" s="13" t="s">
        <v>190</v>
      </c>
      <c r="F256" s="13" t="s">
        <v>34</v>
      </c>
      <c r="G256" s="13" t="s">
        <v>33</v>
      </c>
      <c r="H256" s="61" t="s">
        <v>35</v>
      </c>
      <c r="I256" s="13" t="s">
        <v>35</v>
      </c>
    </row>
    <row r="257" spans="1:9" x14ac:dyDescent="0.35">
      <c r="A257" s="22" t="s">
        <v>36</v>
      </c>
      <c r="B257" s="13"/>
      <c r="C257" s="13" t="s">
        <v>37</v>
      </c>
      <c r="D257" s="60"/>
      <c r="E257" s="13" t="s">
        <v>191</v>
      </c>
      <c r="F257" s="13">
        <v>2021</v>
      </c>
      <c r="G257" s="13" t="s">
        <v>38</v>
      </c>
      <c r="H257" s="61" t="s">
        <v>39</v>
      </c>
      <c r="I257" s="13" t="s">
        <v>40</v>
      </c>
    </row>
    <row r="258" spans="1:9" x14ac:dyDescent="0.35">
      <c r="A258" s="22" t="s">
        <v>41</v>
      </c>
      <c r="B258" s="22"/>
      <c r="C258" s="22"/>
      <c r="D258" s="22"/>
      <c r="E258" s="13">
        <v>2021</v>
      </c>
      <c r="F258" s="13" t="s">
        <v>42</v>
      </c>
      <c r="G258" s="121">
        <v>2021</v>
      </c>
      <c r="H258" s="61"/>
      <c r="I258" s="13"/>
    </row>
    <row r="259" spans="1:9" x14ac:dyDescent="0.35">
      <c r="A259" s="62"/>
      <c r="B259" s="62"/>
      <c r="C259" s="63">
        <v>1</v>
      </c>
      <c r="D259" s="62"/>
      <c r="E259" s="63">
        <v>2</v>
      </c>
      <c r="F259" s="63">
        <v>3</v>
      </c>
      <c r="G259" s="64">
        <v>4</v>
      </c>
      <c r="H259" s="65">
        <v>5</v>
      </c>
      <c r="I259" s="17">
        <v>6</v>
      </c>
    </row>
    <row r="260" spans="1:9" x14ac:dyDescent="0.35">
      <c r="A260" s="66"/>
      <c r="B260" s="66" t="s">
        <v>43</v>
      </c>
      <c r="C260" s="66"/>
      <c r="D260" s="67"/>
      <c r="E260" s="68">
        <f>E261+E276</f>
        <v>3351142</v>
      </c>
      <c r="F260" s="68">
        <f>F261+F276</f>
        <v>28193700</v>
      </c>
      <c r="G260" s="68">
        <f>G261+G276</f>
        <v>7995401</v>
      </c>
      <c r="H260" s="123">
        <f>G260*100/E260</f>
        <v>238.58735320675757</v>
      </c>
      <c r="I260" s="124">
        <f>G260*100/F260</f>
        <v>28.358821296956414</v>
      </c>
    </row>
    <row r="261" spans="1:9" x14ac:dyDescent="0.35">
      <c r="A261" s="71">
        <v>3</v>
      </c>
      <c r="B261" s="71"/>
      <c r="C261" s="71" t="s">
        <v>13</v>
      </c>
      <c r="D261" s="126"/>
      <c r="E261" s="132">
        <f>E263+E265+E267+E269+E271+E273+E275</f>
        <v>2977550</v>
      </c>
      <c r="F261" s="132">
        <f>F263+F265+F267+F269+F271+F273+F275</f>
        <v>9350400</v>
      </c>
      <c r="G261" s="132">
        <f>G263+G265+G267+G269+G271+G273+G275</f>
        <v>3024178</v>
      </c>
      <c r="H261" s="123">
        <f>G261*100/E261</f>
        <v>101.56598545784286</v>
      </c>
      <c r="I261" s="124">
        <f>G261*100/F261</f>
        <v>32.342766084873375</v>
      </c>
    </row>
    <row r="262" spans="1:9" x14ac:dyDescent="0.35">
      <c r="H262" s="56"/>
    </row>
    <row r="263" spans="1:9" x14ac:dyDescent="0.35">
      <c r="A263" s="2"/>
      <c r="B263" s="79">
        <v>31</v>
      </c>
      <c r="C263" s="78" t="s">
        <v>44</v>
      </c>
      <c r="D263" s="80"/>
      <c r="E263" s="81">
        <f>E57</f>
        <v>881509</v>
      </c>
      <c r="F263" s="81">
        <f>F57</f>
        <v>1838000</v>
      </c>
      <c r="G263" s="81">
        <f>G57</f>
        <v>747997</v>
      </c>
      <c r="H263" s="82">
        <f>G263*100/E263</f>
        <v>84.85415350268687</v>
      </c>
      <c r="I263" s="83">
        <f>G263*100/F263</f>
        <v>40.69624591947769</v>
      </c>
    </row>
    <row r="264" spans="1:9" x14ac:dyDescent="0.35">
      <c r="H264" s="56"/>
    </row>
    <row r="265" spans="1:9" x14ac:dyDescent="0.35">
      <c r="A265" s="2"/>
      <c r="B265" s="79">
        <v>32</v>
      </c>
      <c r="C265" s="78" t="s">
        <v>49</v>
      </c>
      <c r="D265" s="80"/>
      <c r="E265" s="81">
        <f>E65</f>
        <v>1468171</v>
      </c>
      <c r="F265" s="81">
        <f>F65</f>
        <v>4955400</v>
      </c>
      <c r="G265" s="81">
        <f>G65</f>
        <v>1890969</v>
      </c>
      <c r="H265" s="82">
        <f>G265*100/E265</f>
        <v>128.79759918974017</v>
      </c>
      <c r="I265" s="83">
        <f>G265*100/F265</f>
        <v>38.159765104734227</v>
      </c>
    </row>
    <row r="266" spans="1:9" x14ac:dyDescent="0.35">
      <c r="H266" s="56"/>
    </row>
    <row r="267" spans="1:9" x14ac:dyDescent="0.35">
      <c r="A267" s="2"/>
      <c r="B267" s="79">
        <v>34</v>
      </c>
      <c r="C267" s="78" t="s">
        <v>72</v>
      </c>
      <c r="D267" s="80"/>
      <c r="E267" s="81">
        <f>E89</f>
        <v>49173</v>
      </c>
      <c r="F267" s="81">
        <f>F89</f>
        <v>220000</v>
      </c>
      <c r="G267" s="81">
        <f>G89</f>
        <v>53535</v>
      </c>
      <c r="H267" s="82">
        <f>G267*100/E267</f>
        <v>108.87072173753889</v>
      </c>
      <c r="I267" s="83">
        <f>G267*100/F267</f>
        <v>24.334090909090911</v>
      </c>
    </row>
    <row r="268" spans="1:9" x14ac:dyDescent="0.35">
      <c r="H268" s="56"/>
    </row>
    <row r="269" spans="1:9" x14ac:dyDescent="0.35">
      <c r="A269" s="2"/>
      <c r="B269" s="79">
        <v>35</v>
      </c>
      <c r="C269" s="78" t="s">
        <v>79</v>
      </c>
      <c r="D269" s="80"/>
      <c r="E269" s="81">
        <f>E96</f>
        <v>56950</v>
      </c>
      <c r="F269" s="81">
        <f>F96</f>
        <v>100000</v>
      </c>
      <c r="G269" s="81">
        <f>G96</f>
        <v>66050</v>
      </c>
      <c r="H269" s="89">
        <v>0</v>
      </c>
      <c r="I269" s="78"/>
    </row>
    <row r="270" spans="1:9" x14ac:dyDescent="0.35">
      <c r="H270" s="56"/>
    </row>
    <row r="271" spans="1:9" x14ac:dyDescent="0.35">
      <c r="A271" s="2"/>
      <c r="B271" s="79">
        <v>36</v>
      </c>
      <c r="C271" s="78" t="s">
        <v>84</v>
      </c>
      <c r="D271" s="80"/>
      <c r="E271" s="81">
        <f>E101</f>
        <v>20782</v>
      </c>
      <c r="F271" s="81">
        <f>F101</f>
        <v>35000</v>
      </c>
      <c r="G271" s="81">
        <f>G101</f>
        <v>16581</v>
      </c>
      <c r="H271" s="82">
        <f>G271*100/E271</f>
        <v>79.78539120392648</v>
      </c>
      <c r="I271" s="83">
        <f>G271*100/F271</f>
        <v>47.374285714285712</v>
      </c>
    </row>
    <row r="272" spans="1:9" x14ac:dyDescent="0.35">
      <c r="H272" s="56"/>
    </row>
    <row r="273" spans="1:9" x14ac:dyDescent="0.35">
      <c r="A273" s="2"/>
      <c r="B273" s="79">
        <v>37</v>
      </c>
      <c r="C273" s="78" t="s">
        <v>90</v>
      </c>
      <c r="D273" s="80"/>
      <c r="E273" s="81">
        <f>E109</f>
        <v>217800</v>
      </c>
      <c r="F273" s="81">
        <f>F109</f>
        <v>1010000</v>
      </c>
      <c r="G273" s="81">
        <f>G109</f>
        <v>29554</v>
      </c>
      <c r="H273" s="82">
        <f>G273*100/E273</f>
        <v>13.569329660238751</v>
      </c>
      <c r="I273" s="83">
        <f>G273*100/F273</f>
        <v>2.9261386138613861</v>
      </c>
    </row>
    <row r="274" spans="1:9" x14ac:dyDescent="0.35">
      <c r="H274" s="56"/>
    </row>
    <row r="275" spans="1:9" x14ac:dyDescent="0.35">
      <c r="A275" s="2"/>
      <c r="B275" s="79">
        <v>38</v>
      </c>
      <c r="C275" s="78" t="s">
        <v>96</v>
      </c>
      <c r="D275" s="80"/>
      <c r="E275" s="94">
        <f>E116</f>
        <v>283165</v>
      </c>
      <c r="F275" s="94">
        <f>F116</f>
        <v>1192000</v>
      </c>
      <c r="G275" s="94">
        <f>G116</f>
        <v>219492</v>
      </c>
      <c r="H275" s="82">
        <f>G275*100/E275</f>
        <v>77.513817032472232</v>
      </c>
      <c r="I275" s="83">
        <f>G275*100/F275</f>
        <v>18.413758389261744</v>
      </c>
    </row>
    <row r="276" spans="1:9" x14ac:dyDescent="0.35">
      <c r="A276" s="101">
        <v>4</v>
      </c>
      <c r="B276" s="101"/>
      <c r="C276" s="101" t="s">
        <v>104</v>
      </c>
      <c r="D276" s="133"/>
      <c r="E276" s="132">
        <f>E278+E280</f>
        <v>373592</v>
      </c>
      <c r="F276" s="132">
        <f>F278+F280</f>
        <v>18843300</v>
      </c>
      <c r="G276" s="132">
        <f>G278+G280</f>
        <v>4971223</v>
      </c>
      <c r="H276" s="123">
        <f>G276*100/E276</f>
        <v>1330.6556350243045</v>
      </c>
      <c r="I276" s="124">
        <f>G276*100/F276</f>
        <v>26.381912934570909</v>
      </c>
    </row>
    <row r="277" spans="1:9" x14ac:dyDescent="0.35">
      <c r="H277" s="56"/>
    </row>
    <row r="278" spans="1:9" x14ac:dyDescent="0.35">
      <c r="A278" s="2"/>
      <c r="B278" s="109">
        <v>41</v>
      </c>
      <c r="C278" s="108" t="s">
        <v>105</v>
      </c>
      <c r="D278" s="110"/>
      <c r="E278" s="88">
        <f>E125</f>
        <v>12000</v>
      </c>
      <c r="F278" s="88">
        <f>F125</f>
        <v>100000</v>
      </c>
      <c r="G278" s="88">
        <f>G125</f>
        <v>0</v>
      </c>
      <c r="H278" s="82">
        <f>G278*100/E278</f>
        <v>0</v>
      </c>
      <c r="I278" s="83">
        <f>G278*100/F278</f>
        <v>0</v>
      </c>
    </row>
    <row r="279" spans="1:9" x14ac:dyDescent="0.35">
      <c r="H279" s="56"/>
    </row>
    <row r="280" spans="1:9" x14ac:dyDescent="0.35">
      <c r="A280" s="2"/>
      <c r="B280" s="79">
        <v>42</v>
      </c>
      <c r="C280" s="78" t="s">
        <v>108</v>
      </c>
      <c r="D280" s="80"/>
      <c r="E280" s="81">
        <f>E128</f>
        <v>361592</v>
      </c>
      <c r="F280" s="81">
        <f>F128</f>
        <v>18743300</v>
      </c>
      <c r="G280" s="81">
        <f>G128</f>
        <v>4971223</v>
      </c>
      <c r="H280" s="82">
        <f>G280*100/E280</f>
        <v>1374.8155379543796</v>
      </c>
      <c r="I280" s="83">
        <f>G280*100/F280</f>
        <v>26.52266676625781</v>
      </c>
    </row>
    <row r="281" spans="1:9" x14ac:dyDescent="0.35">
      <c r="A281" s="2"/>
      <c r="B281" s="2"/>
      <c r="C281" s="2"/>
      <c r="D281" s="85"/>
      <c r="E281" s="91"/>
      <c r="F281" s="87"/>
      <c r="G281" s="91"/>
      <c r="H281" s="92"/>
      <c r="I281" s="20"/>
    </row>
    <row r="282" spans="1:9" x14ac:dyDescent="0.35">
      <c r="H282" s="56"/>
    </row>
    <row r="283" spans="1:9" x14ac:dyDescent="0.35">
      <c r="A283" s="134"/>
      <c r="B283" s="2"/>
      <c r="C283" s="2"/>
      <c r="D283" s="85"/>
      <c r="E283" s="91"/>
      <c r="F283" s="87"/>
      <c r="G283" s="91"/>
      <c r="H283" s="92"/>
      <c r="I283" s="20"/>
    </row>
    <row r="284" spans="1:9" x14ac:dyDescent="0.35">
      <c r="A284" s="22" t="s">
        <v>31</v>
      </c>
      <c r="B284" s="22"/>
      <c r="C284" s="22"/>
      <c r="D284" s="22"/>
      <c r="E284" s="13"/>
      <c r="F284" s="13"/>
      <c r="G284" s="13"/>
      <c r="H284" s="59"/>
      <c r="I284" s="22"/>
    </row>
    <row r="285" spans="1:9" x14ac:dyDescent="0.35">
      <c r="A285" s="22" t="s">
        <v>32</v>
      </c>
      <c r="B285" s="60"/>
      <c r="C285" s="60"/>
      <c r="D285" s="60"/>
      <c r="E285" s="13" t="s">
        <v>190</v>
      </c>
      <c r="F285" s="13" t="s">
        <v>34</v>
      </c>
      <c r="G285" s="13" t="s">
        <v>33</v>
      </c>
      <c r="H285" s="61" t="s">
        <v>35</v>
      </c>
      <c r="I285" s="13" t="s">
        <v>35</v>
      </c>
    </row>
    <row r="286" spans="1:9" x14ac:dyDescent="0.35">
      <c r="A286" s="22" t="s">
        <v>36</v>
      </c>
      <c r="B286" s="13"/>
      <c r="C286" s="13" t="s">
        <v>37</v>
      </c>
      <c r="D286" s="60"/>
      <c r="E286" s="13" t="s">
        <v>191</v>
      </c>
      <c r="F286" s="13">
        <v>2021</v>
      </c>
      <c r="G286" s="13" t="s">
        <v>38</v>
      </c>
      <c r="H286" s="61" t="s">
        <v>39</v>
      </c>
      <c r="I286" s="13" t="s">
        <v>40</v>
      </c>
    </row>
    <row r="287" spans="1:9" x14ac:dyDescent="0.35">
      <c r="A287" s="22" t="s">
        <v>41</v>
      </c>
      <c r="B287" s="22"/>
      <c r="C287" s="22"/>
      <c r="D287" s="22"/>
      <c r="E287" s="13">
        <v>2021</v>
      </c>
      <c r="F287" s="13" t="s">
        <v>42</v>
      </c>
      <c r="G287" s="121">
        <v>2021</v>
      </c>
      <c r="H287" s="61"/>
      <c r="I287" s="13"/>
    </row>
    <row r="288" spans="1:9" x14ac:dyDescent="0.35">
      <c r="A288" s="62"/>
      <c r="B288" s="62"/>
      <c r="C288" s="63">
        <v>1</v>
      </c>
      <c r="D288" s="62"/>
      <c r="E288" s="63">
        <v>2</v>
      </c>
      <c r="F288" s="63">
        <v>3</v>
      </c>
      <c r="G288" s="64">
        <v>4</v>
      </c>
      <c r="H288" s="65">
        <v>5</v>
      </c>
      <c r="I288" s="17">
        <v>6</v>
      </c>
    </row>
    <row r="289" spans="1:9" x14ac:dyDescent="0.35">
      <c r="A289" s="66"/>
      <c r="B289" s="66" t="s">
        <v>43</v>
      </c>
      <c r="C289" s="66"/>
      <c r="D289" s="67"/>
      <c r="E289" s="68">
        <f>E290+E312</f>
        <v>3351142</v>
      </c>
      <c r="F289" s="68">
        <f>F290+F312</f>
        <v>28193700</v>
      </c>
      <c r="G289" s="68">
        <f>G290+G312</f>
        <v>7995401</v>
      </c>
      <c r="H289" s="123">
        <f>G289*100/E289</f>
        <v>238.58735320675757</v>
      </c>
      <c r="I289" s="124">
        <f>G289*100/F289</f>
        <v>28.358821296956414</v>
      </c>
    </row>
    <row r="290" spans="1:9" x14ac:dyDescent="0.35">
      <c r="A290" s="71">
        <v>3</v>
      </c>
      <c r="B290" s="71"/>
      <c r="C290" s="71" t="s">
        <v>13</v>
      </c>
      <c r="D290" s="126"/>
      <c r="E290" s="132">
        <f>E292+E296+E298+E300+E302+E307+E311</f>
        <v>2977550</v>
      </c>
      <c r="F290" s="132">
        <f>F292+F296+F298+F300+F302+F307+F311</f>
        <v>9350400</v>
      </c>
      <c r="G290" s="132">
        <f>G292+G296+G298+G300+G302+G307+G311</f>
        <v>3024178</v>
      </c>
      <c r="H290" s="123">
        <f>G290*100/E290</f>
        <v>101.56598545784286</v>
      </c>
      <c r="I290" s="124">
        <f>G290*100/F290</f>
        <v>32.342766084873375</v>
      </c>
    </row>
    <row r="291" spans="1:9" x14ac:dyDescent="0.35">
      <c r="H291" s="56"/>
    </row>
    <row r="292" spans="1:9" x14ac:dyDescent="0.35">
      <c r="A292" s="135"/>
      <c r="B292" s="79">
        <v>31</v>
      </c>
      <c r="C292" s="78" t="s">
        <v>44</v>
      </c>
      <c r="D292" s="80"/>
      <c r="E292" s="81">
        <f>E57</f>
        <v>881509</v>
      </c>
      <c r="F292" s="81">
        <f>F57</f>
        <v>1838000</v>
      </c>
      <c r="G292" s="81">
        <f>G57</f>
        <v>747997</v>
      </c>
      <c r="H292" s="82">
        <f>G292*100/E292</f>
        <v>84.85415350268687</v>
      </c>
      <c r="I292" s="83">
        <f>G292*100/F292</f>
        <v>40.69624591947769</v>
      </c>
    </row>
    <row r="293" spans="1:9" x14ac:dyDescent="0.35">
      <c r="H293" s="56"/>
    </row>
    <row r="294" spans="1:9" x14ac:dyDescent="0.35">
      <c r="H294" s="56"/>
    </row>
    <row r="295" spans="1:9" x14ac:dyDescent="0.35">
      <c r="H295" s="56"/>
    </row>
    <row r="296" spans="1:9" x14ac:dyDescent="0.35">
      <c r="A296" s="136"/>
      <c r="B296" s="79">
        <v>32</v>
      </c>
      <c r="C296" s="78" t="s">
        <v>49</v>
      </c>
      <c r="D296" s="80"/>
      <c r="E296" s="81">
        <f>E65</f>
        <v>1468171</v>
      </c>
      <c r="F296" s="81">
        <f>F65</f>
        <v>4955400</v>
      </c>
      <c r="G296" s="81">
        <f>G65</f>
        <v>1890969</v>
      </c>
      <c r="H296" s="82">
        <f>G296*100/E296</f>
        <v>128.79759918974017</v>
      </c>
      <c r="I296" s="83">
        <f>G296*100/F296</f>
        <v>38.159765104734227</v>
      </c>
    </row>
    <row r="297" spans="1:9" x14ac:dyDescent="0.35">
      <c r="H297" s="56"/>
    </row>
    <row r="298" spans="1:9" x14ac:dyDescent="0.35">
      <c r="A298" s="136"/>
      <c r="B298" s="79">
        <v>34</v>
      </c>
      <c r="C298" s="78" t="s">
        <v>72</v>
      </c>
      <c r="D298" s="80"/>
      <c r="E298" s="81">
        <f>E89</f>
        <v>49173</v>
      </c>
      <c r="F298" s="81">
        <f>F89</f>
        <v>220000</v>
      </c>
      <c r="G298" s="81">
        <f>G89</f>
        <v>53535</v>
      </c>
      <c r="H298" s="82">
        <f>G298*100/E298</f>
        <v>108.87072173753889</v>
      </c>
      <c r="I298" s="83">
        <f>G298*100/F298</f>
        <v>24.334090909090911</v>
      </c>
    </row>
    <row r="299" spans="1:9" x14ac:dyDescent="0.35">
      <c r="H299" s="56"/>
    </row>
    <row r="300" spans="1:9" x14ac:dyDescent="0.35">
      <c r="A300" s="137"/>
      <c r="B300" s="79">
        <v>35</v>
      </c>
      <c r="C300" s="78" t="s">
        <v>79</v>
      </c>
      <c r="D300" s="80"/>
      <c r="E300" s="81">
        <f>E96</f>
        <v>56950</v>
      </c>
      <c r="F300" s="81">
        <f>F96</f>
        <v>100000</v>
      </c>
      <c r="G300" s="81">
        <f>G96</f>
        <v>66050</v>
      </c>
      <c r="H300" s="89">
        <v>0</v>
      </c>
      <c r="I300" s="83">
        <f>G300*100/F300</f>
        <v>66.05</v>
      </c>
    </row>
    <row r="301" spans="1:9" x14ac:dyDescent="0.35">
      <c r="H301" s="56"/>
    </row>
    <row r="302" spans="1:9" x14ac:dyDescent="0.35">
      <c r="A302" s="138"/>
      <c r="B302" s="79">
        <v>36</v>
      </c>
      <c r="C302" s="78" t="s">
        <v>84</v>
      </c>
      <c r="D302" s="80"/>
      <c r="E302" s="81">
        <f>E101</f>
        <v>20782</v>
      </c>
      <c r="F302" s="81">
        <f>F101</f>
        <v>35000</v>
      </c>
      <c r="G302" s="81">
        <f>G101</f>
        <v>16581</v>
      </c>
      <c r="H302" s="82">
        <f>G302*100/E302</f>
        <v>79.78539120392648</v>
      </c>
      <c r="I302" s="83">
        <f>G302*100/F302</f>
        <v>47.374285714285712</v>
      </c>
    </row>
    <row r="303" spans="1:9" x14ac:dyDescent="0.35">
      <c r="H303" s="56"/>
    </row>
    <row r="304" spans="1:9" x14ac:dyDescent="0.35">
      <c r="H304" s="56"/>
    </row>
    <row r="305" spans="1:9" x14ac:dyDescent="0.35">
      <c r="H305" s="56"/>
    </row>
    <row r="306" spans="1:9" x14ac:dyDescent="0.35">
      <c r="H306" s="56"/>
    </row>
    <row r="307" spans="1:9" x14ac:dyDescent="0.35">
      <c r="A307" s="138"/>
      <c r="B307" s="79">
        <v>37</v>
      </c>
      <c r="C307" s="78" t="s">
        <v>90</v>
      </c>
      <c r="D307" s="80"/>
      <c r="E307" s="81">
        <f>E109</f>
        <v>217800</v>
      </c>
      <c r="F307" s="81">
        <f>F109</f>
        <v>1010000</v>
      </c>
      <c r="G307" s="81">
        <f>G109</f>
        <v>29554</v>
      </c>
      <c r="H307" s="82">
        <f>G307*100/E307</f>
        <v>13.569329660238751</v>
      </c>
      <c r="I307" s="83">
        <f>G307*100/F307</f>
        <v>2.9261386138613861</v>
      </c>
    </row>
    <row r="308" spans="1:9" x14ac:dyDescent="0.35">
      <c r="A308" s="135" t="s">
        <v>192</v>
      </c>
      <c r="B308" s="135"/>
      <c r="C308" s="135"/>
      <c r="D308" s="135"/>
      <c r="E308" s="135"/>
      <c r="F308" s="135"/>
      <c r="G308" s="135"/>
      <c r="H308" s="139"/>
      <c r="I308" s="135"/>
    </row>
    <row r="309" spans="1:9" x14ac:dyDescent="0.35">
      <c r="A309" s="135" t="s">
        <v>193</v>
      </c>
      <c r="B309" s="135"/>
      <c r="C309" s="135"/>
      <c r="D309" s="135"/>
      <c r="E309" s="135"/>
      <c r="F309" s="135"/>
      <c r="G309" s="135"/>
      <c r="H309" s="139"/>
      <c r="I309" s="135"/>
    </row>
    <row r="310" spans="1:9" x14ac:dyDescent="0.35">
      <c r="H310" s="56"/>
    </row>
    <row r="311" spans="1:9" x14ac:dyDescent="0.35">
      <c r="A311" s="136"/>
      <c r="B311" s="79">
        <v>38</v>
      </c>
      <c r="C311" s="78" t="s">
        <v>96</v>
      </c>
      <c r="D311" s="80"/>
      <c r="E311" s="94">
        <f>E116</f>
        <v>283165</v>
      </c>
      <c r="F311" s="94">
        <f>F116</f>
        <v>1192000</v>
      </c>
      <c r="G311" s="94">
        <f>G116</f>
        <v>219492</v>
      </c>
      <c r="H311" s="82">
        <f>G311*100/E311</f>
        <v>77.513817032472232</v>
      </c>
      <c r="I311" s="78"/>
    </row>
    <row r="312" spans="1:9" x14ac:dyDescent="0.35">
      <c r="A312" s="101">
        <v>4</v>
      </c>
      <c r="B312" s="101"/>
      <c r="C312" s="101" t="s">
        <v>104</v>
      </c>
      <c r="D312" s="133"/>
      <c r="E312" s="132">
        <f>E314+E318</f>
        <v>373592</v>
      </c>
      <c r="F312" s="132">
        <f>F314+F318</f>
        <v>18843300</v>
      </c>
      <c r="G312" s="132">
        <f>G314+G318</f>
        <v>4971223</v>
      </c>
      <c r="H312" s="123">
        <f>G312*100/E312</f>
        <v>1330.6556350243045</v>
      </c>
      <c r="I312" s="124">
        <f>G312*100/F312</f>
        <v>26.381912934570909</v>
      </c>
    </row>
    <row r="313" spans="1:9" x14ac:dyDescent="0.35">
      <c r="H313" s="56"/>
    </row>
    <row r="314" spans="1:9" x14ac:dyDescent="0.35">
      <c r="A314" s="136"/>
      <c r="B314" s="109">
        <v>41</v>
      </c>
      <c r="C314" s="108" t="s">
        <v>105</v>
      </c>
      <c r="D314" s="110"/>
      <c r="E314" s="88">
        <f>E125</f>
        <v>12000</v>
      </c>
      <c r="F314" s="88">
        <f>F125</f>
        <v>100000</v>
      </c>
      <c r="G314" s="88">
        <f>G125</f>
        <v>0</v>
      </c>
      <c r="H314" s="82">
        <f>G314*100/E314</f>
        <v>0</v>
      </c>
      <c r="I314" s="83">
        <f>G314*100/F314</f>
        <v>0</v>
      </c>
    </row>
    <row r="315" spans="1:9" x14ac:dyDescent="0.35">
      <c r="H315" s="56"/>
    </row>
    <row r="316" spans="1:9" x14ac:dyDescent="0.35">
      <c r="H316" s="56"/>
    </row>
    <row r="317" spans="1:9" x14ac:dyDescent="0.35">
      <c r="H317" s="56"/>
    </row>
    <row r="318" spans="1:9" x14ac:dyDescent="0.35">
      <c r="A318" s="135"/>
      <c r="B318" s="79">
        <v>42</v>
      </c>
      <c r="C318" s="78" t="s">
        <v>108</v>
      </c>
      <c r="D318" s="80"/>
      <c r="E318" s="81">
        <f>E128</f>
        <v>361592</v>
      </c>
      <c r="F318" s="81">
        <f>F128</f>
        <v>18743300</v>
      </c>
      <c r="G318" s="81">
        <f>G128</f>
        <v>4971223</v>
      </c>
      <c r="H318" s="82">
        <f>G318*100/E318</f>
        <v>1374.8155379543796</v>
      </c>
      <c r="I318" s="83">
        <f>G318*100/F318</f>
        <v>26.52266676625781</v>
      </c>
    </row>
    <row r="319" spans="1:9" x14ac:dyDescent="0.35">
      <c r="A319" s="135"/>
      <c r="B319" s="130"/>
      <c r="C319" s="130"/>
      <c r="D319" s="130"/>
      <c r="E319" s="131"/>
      <c r="F319" s="139"/>
      <c r="G319" s="139"/>
      <c r="H319" s="139"/>
      <c r="I319" s="139"/>
    </row>
    <row r="320" spans="1:9" x14ac:dyDescent="0.35">
      <c r="A320" s="2"/>
      <c r="B320" s="2"/>
      <c r="C320" s="2"/>
      <c r="D320" s="85"/>
      <c r="E320" s="87"/>
      <c r="F320" s="8"/>
      <c r="G320" s="91"/>
      <c r="H320" s="3"/>
      <c r="I320" s="7"/>
    </row>
    <row r="321" spans="1:9" x14ac:dyDescent="0.35">
      <c r="A321" s="140" t="s">
        <v>17</v>
      </c>
      <c r="B321" s="140"/>
      <c r="F321" s="141"/>
      <c r="G321" s="141"/>
      <c r="H321" s="142"/>
      <c r="I321" s="142"/>
    </row>
    <row r="322" spans="1:9" x14ac:dyDescent="0.35">
      <c r="A322" s="140"/>
      <c r="B322" s="140"/>
      <c r="F322" s="141"/>
      <c r="G322" s="141"/>
      <c r="H322" s="142"/>
      <c r="I322" s="142"/>
    </row>
    <row r="323" spans="1:9" x14ac:dyDescent="0.35">
      <c r="A323" s="260" t="s">
        <v>194</v>
      </c>
      <c r="B323" s="260"/>
      <c r="C323" s="260"/>
      <c r="D323" s="260"/>
      <c r="E323" s="260"/>
      <c r="F323" s="260"/>
      <c r="G323" s="260"/>
      <c r="H323" s="260"/>
      <c r="I323" s="260"/>
    </row>
    <row r="324" spans="1:9" x14ac:dyDescent="0.35">
      <c r="A324" s="143"/>
      <c r="B324" s="143"/>
      <c r="C324" s="143"/>
      <c r="D324" s="143"/>
      <c r="E324" s="143"/>
      <c r="F324" s="143"/>
      <c r="G324" s="143"/>
      <c r="H324" s="144"/>
      <c r="I324" s="143"/>
    </row>
    <row r="325" spans="1:9" x14ac:dyDescent="0.35">
      <c r="A325" s="261" t="s">
        <v>195</v>
      </c>
      <c r="B325" s="261"/>
      <c r="C325" s="261"/>
      <c r="D325" s="261"/>
      <c r="E325" s="261"/>
      <c r="F325" s="261"/>
      <c r="G325" s="261"/>
      <c r="H325" s="261"/>
      <c r="I325" s="261"/>
    </row>
    <row r="326" spans="1:9" x14ac:dyDescent="0.35">
      <c r="A326" s="145"/>
      <c r="B326" s="145"/>
      <c r="C326" s="145"/>
      <c r="D326" s="145"/>
      <c r="E326" s="145"/>
      <c r="F326" s="145"/>
      <c r="G326" s="145"/>
      <c r="H326" s="146"/>
      <c r="I326" s="145"/>
    </row>
    <row r="327" spans="1:9" x14ac:dyDescent="0.35">
      <c r="A327" s="22" t="s">
        <v>31</v>
      </c>
      <c r="B327" s="22"/>
      <c r="C327" s="22"/>
      <c r="D327" s="22"/>
      <c r="E327" s="13"/>
      <c r="F327" s="13"/>
      <c r="G327" s="13"/>
      <c r="H327" s="59"/>
      <c r="I327" s="22"/>
    </row>
    <row r="328" spans="1:9" x14ac:dyDescent="0.35">
      <c r="A328" s="22" t="s">
        <v>32</v>
      </c>
      <c r="B328" s="60"/>
      <c r="C328" s="60"/>
      <c r="D328" s="60"/>
      <c r="E328" s="13" t="s">
        <v>33</v>
      </c>
      <c r="F328" s="13" t="s">
        <v>34</v>
      </c>
      <c r="G328" s="13" t="s">
        <v>33</v>
      </c>
      <c r="H328" s="61" t="s">
        <v>35</v>
      </c>
      <c r="I328" s="13" t="s">
        <v>35</v>
      </c>
    </row>
    <row r="329" spans="1:9" x14ac:dyDescent="0.35">
      <c r="A329" s="22" t="s">
        <v>36</v>
      </c>
      <c r="B329" s="13"/>
      <c r="C329" s="13" t="s">
        <v>37</v>
      </c>
      <c r="D329" s="60"/>
      <c r="E329" s="13" t="s">
        <v>38</v>
      </c>
      <c r="F329" s="13">
        <v>2021</v>
      </c>
      <c r="G329" s="13" t="s">
        <v>38</v>
      </c>
      <c r="H329" s="61" t="s">
        <v>39</v>
      </c>
      <c r="I329" s="13" t="s">
        <v>40</v>
      </c>
    </row>
    <row r="330" spans="1:9" x14ac:dyDescent="0.35">
      <c r="A330" s="22" t="s">
        <v>41</v>
      </c>
      <c r="B330" s="22"/>
      <c r="C330" s="22"/>
      <c r="D330" s="22"/>
      <c r="E330" s="121">
        <v>2021</v>
      </c>
      <c r="F330" s="13" t="s">
        <v>42</v>
      </c>
      <c r="G330" s="121">
        <v>2021</v>
      </c>
      <c r="H330" s="61"/>
      <c r="I330" s="13"/>
    </row>
    <row r="331" spans="1:9" x14ac:dyDescent="0.35">
      <c r="A331" s="62"/>
      <c r="B331" s="62"/>
      <c r="C331" s="63">
        <v>1</v>
      </c>
      <c r="D331" s="62"/>
      <c r="E331" s="63">
        <v>2</v>
      </c>
      <c r="F331" s="63">
        <v>3</v>
      </c>
      <c r="G331" s="64">
        <v>4</v>
      </c>
      <c r="H331" s="65">
        <v>5</v>
      </c>
      <c r="I331" s="17">
        <v>6</v>
      </c>
    </row>
    <row r="332" spans="1:9" x14ac:dyDescent="0.35">
      <c r="A332" s="71">
        <v>8</v>
      </c>
      <c r="B332" s="71"/>
      <c r="C332" s="71" t="s">
        <v>181</v>
      </c>
      <c r="D332" s="126"/>
      <c r="E332" s="117">
        <f>E333+E336</f>
        <v>0</v>
      </c>
      <c r="F332" s="118">
        <f>F333+F336</f>
        <v>6000000</v>
      </c>
      <c r="G332" s="117">
        <f>G333+G336</f>
        <v>851475</v>
      </c>
      <c r="H332" s="119">
        <v>0</v>
      </c>
      <c r="I332" s="117"/>
    </row>
    <row r="333" spans="1:9" x14ac:dyDescent="0.35">
      <c r="A333" s="78"/>
      <c r="B333" s="79">
        <v>81</v>
      </c>
      <c r="C333" s="78" t="s">
        <v>182</v>
      </c>
      <c r="D333" s="80"/>
      <c r="E333" s="90">
        <v>0</v>
      </c>
      <c r="F333" s="88">
        <f>F334</f>
        <v>0</v>
      </c>
      <c r="G333" s="90">
        <v>0</v>
      </c>
      <c r="H333" s="89">
        <v>0</v>
      </c>
      <c r="I333" s="90"/>
    </row>
    <row r="334" spans="1:9" x14ac:dyDescent="0.35">
      <c r="A334" s="78"/>
      <c r="B334" s="84">
        <v>812</v>
      </c>
      <c r="C334" s="78" t="s">
        <v>183</v>
      </c>
      <c r="D334" s="80"/>
      <c r="E334" s="90">
        <v>0</v>
      </c>
      <c r="F334" s="88">
        <f>F335</f>
        <v>0</v>
      </c>
      <c r="G334" s="90">
        <v>0</v>
      </c>
      <c r="H334" s="89">
        <v>0</v>
      </c>
      <c r="I334" s="90"/>
    </row>
    <row r="335" spans="1:9" x14ac:dyDescent="0.35">
      <c r="A335" s="2"/>
      <c r="B335" s="2">
        <v>8121</v>
      </c>
      <c r="C335" s="2" t="s">
        <v>184</v>
      </c>
      <c r="D335" s="85"/>
      <c r="E335" s="91">
        <v>0</v>
      </c>
      <c r="F335" s="87">
        <f>F221</f>
        <v>0</v>
      </c>
      <c r="G335" s="91">
        <v>0</v>
      </c>
      <c r="H335" s="92">
        <v>0</v>
      </c>
      <c r="I335" s="20"/>
    </row>
    <row r="336" spans="1:9" x14ac:dyDescent="0.35">
      <c r="A336" s="78"/>
      <c r="B336" s="79">
        <v>84</v>
      </c>
      <c r="C336" s="78" t="s">
        <v>185</v>
      </c>
      <c r="D336" s="80"/>
      <c r="E336" s="90">
        <f t="shared" ref="E336:G337" si="7">E337</f>
        <v>0</v>
      </c>
      <c r="F336" s="88">
        <f t="shared" si="7"/>
        <v>6000000</v>
      </c>
      <c r="G336" s="90">
        <f t="shared" si="7"/>
        <v>851475</v>
      </c>
      <c r="H336" s="89" t="e">
        <f>G336*100/E336</f>
        <v>#DIV/0!</v>
      </c>
      <c r="I336" s="90"/>
    </row>
    <row r="337" spans="1:9" x14ac:dyDescent="0.35">
      <c r="A337" s="78"/>
      <c r="B337" s="84">
        <v>844</v>
      </c>
      <c r="C337" s="78" t="s">
        <v>186</v>
      </c>
      <c r="D337" s="80"/>
      <c r="E337" s="90">
        <f t="shared" si="7"/>
        <v>0</v>
      </c>
      <c r="F337" s="88">
        <f t="shared" si="7"/>
        <v>6000000</v>
      </c>
      <c r="G337" s="90">
        <f t="shared" si="7"/>
        <v>851475</v>
      </c>
      <c r="H337" s="89" t="e">
        <f>G337*100/E337</f>
        <v>#DIV/0!</v>
      </c>
      <c r="I337" s="90"/>
    </row>
    <row r="338" spans="1:9" x14ac:dyDescent="0.35">
      <c r="A338" s="2"/>
      <c r="B338" s="2">
        <v>8441</v>
      </c>
      <c r="C338" s="2" t="s">
        <v>187</v>
      </c>
      <c r="D338" s="85"/>
      <c r="E338" s="91">
        <f>E224</f>
        <v>0</v>
      </c>
      <c r="F338" s="87">
        <f>F224</f>
        <v>6000000</v>
      </c>
      <c r="G338" s="91">
        <f>G224</f>
        <v>851475</v>
      </c>
      <c r="H338" s="92">
        <v>0</v>
      </c>
      <c r="I338" s="20"/>
    </row>
    <row r="339" spans="1:9" x14ac:dyDescent="0.35">
      <c r="A339" s="101">
        <v>5</v>
      </c>
      <c r="B339" s="116"/>
      <c r="C339" s="101" t="s">
        <v>196</v>
      </c>
      <c r="D339" s="116"/>
      <c r="E339" s="118">
        <f>E340</f>
        <v>0</v>
      </c>
      <c r="F339" s="118">
        <f>F340</f>
        <v>0</v>
      </c>
      <c r="G339" s="118">
        <f>G340</f>
        <v>0</v>
      </c>
      <c r="H339" s="147"/>
      <c r="I339" s="71"/>
    </row>
    <row r="340" spans="1:9" x14ac:dyDescent="0.35">
      <c r="A340" s="108"/>
      <c r="B340" s="109">
        <v>54</v>
      </c>
      <c r="C340" s="108" t="s">
        <v>124</v>
      </c>
      <c r="D340" s="114"/>
      <c r="E340" s="90">
        <v>0</v>
      </c>
      <c r="F340" s="88">
        <f>F341</f>
        <v>0</v>
      </c>
      <c r="G340" s="90">
        <v>0</v>
      </c>
      <c r="H340" s="89">
        <v>0</v>
      </c>
      <c r="I340" s="78"/>
    </row>
    <row r="341" spans="1:9" x14ac:dyDescent="0.35">
      <c r="A341" s="108"/>
      <c r="B341" s="112">
        <v>542</v>
      </c>
      <c r="C341" s="108" t="s">
        <v>124</v>
      </c>
      <c r="D341" s="114"/>
      <c r="E341" s="90">
        <v>0</v>
      </c>
      <c r="F341" s="88">
        <f>F342</f>
        <v>0</v>
      </c>
      <c r="G341" s="90">
        <v>0</v>
      </c>
      <c r="H341" s="89">
        <v>0</v>
      </c>
      <c r="I341" s="78"/>
    </row>
    <row r="342" spans="1:9" x14ac:dyDescent="0.35">
      <c r="A342" s="2"/>
      <c r="B342" s="2">
        <v>5423</v>
      </c>
      <c r="C342" s="8" t="s">
        <v>124</v>
      </c>
      <c r="D342" s="115"/>
      <c r="E342" s="91">
        <v>0</v>
      </c>
      <c r="F342" s="87"/>
      <c r="G342" s="91">
        <v>0</v>
      </c>
      <c r="H342" s="92">
        <v>0</v>
      </c>
      <c r="I342" s="7"/>
    </row>
    <row r="343" spans="1:9" x14ac:dyDescent="0.35">
      <c r="A343" s="2"/>
      <c r="B343" s="2"/>
      <c r="C343" s="2"/>
      <c r="D343" s="85"/>
      <c r="E343" s="87"/>
      <c r="F343" s="8"/>
      <c r="G343" s="91"/>
      <c r="H343" s="3"/>
      <c r="I343" s="7"/>
    </row>
    <row r="344" spans="1:9" x14ac:dyDescent="0.35">
      <c r="A344" s="54" t="s">
        <v>197</v>
      </c>
      <c r="B344" s="49"/>
      <c r="C344" s="50"/>
      <c r="D344" s="50"/>
      <c r="E344" s="50"/>
      <c r="F344" s="141"/>
      <c r="G344" s="91"/>
      <c r="H344" s="3"/>
      <c r="I344" s="7"/>
    </row>
    <row r="345" spans="1:9" x14ac:dyDescent="0.35">
      <c r="A345" s="2"/>
      <c r="B345" s="2"/>
      <c r="C345" s="2"/>
      <c r="D345" s="85"/>
      <c r="E345" s="87"/>
      <c r="F345" s="8"/>
      <c r="G345" s="91"/>
      <c r="H345" s="3"/>
      <c r="I345" s="7"/>
    </row>
    <row r="346" spans="1:9" x14ac:dyDescent="0.35">
      <c r="A346" s="2"/>
      <c r="B346" s="2"/>
      <c r="C346" s="2"/>
      <c r="D346" s="85"/>
      <c r="E346" s="87"/>
      <c r="F346" s="8"/>
      <c r="G346" s="91"/>
      <c r="H346" s="3"/>
      <c r="I346" s="7"/>
    </row>
    <row r="347" spans="1:9" x14ac:dyDescent="0.35">
      <c r="A347" s="22" t="s">
        <v>31</v>
      </c>
      <c r="B347" s="22"/>
      <c r="C347" s="22"/>
      <c r="D347" s="22"/>
      <c r="E347" s="13"/>
      <c r="F347" s="13"/>
      <c r="G347" s="13"/>
      <c r="H347" s="59"/>
      <c r="I347" s="22"/>
    </row>
    <row r="348" spans="1:9" x14ac:dyDescent="0.35">
      <c r="A348" s="22" t="s">
        <v>32</v>
      </c>
      <c r="B348" s="60"/>
      <c r="C348" s="60"/>
      <c r="D348" s="60"/>
      <c r="E348" s="13" t="s">
        <v>33</v>
      </c>
      <c r="F348" s="13" t="s">
        <v>34</v>
      </c>
      <c r="G348" s="13" t="s">
        <v>33</v>
      </c>
      <c r="H348" s="61" t="s">
        <v>35</v>
      </c>
      <c r="I348" s="13" t="s">
        <v>35</v>
      </c>
    </row>
    <row r="349" spans="1:9" x14ac:dyDescent="0.35">
      <c r="A349" s="22" t="s">
        <v>36</v>
      </c>
      <c r="B349" s="13"/>
      <c r="C349" s="13" t="s">
        <v>37</v>
      </c>
      <c r="D349" s="60"/>
      <c r="E349" s="13" t="s">
        <v>38</v>
      </c>
      <c r="F349" s="13">
        <v>2021</v>
      </c>
      <c r="G349" s="13" t="s">
        <v>38</v>
      </c>
      <c r="H349" s="61" t="s">
        <v>39</v>
      </c>
      <c r="I349" s="13" t="s">
        <v>40</v>
      </c>
    </row>
    <row r="350" spans="1:9" x14ac:dyDescent="0.35">
      <c r="A350" s="22" t="s">
        <v>41</v>
      </c>
      <c r="B350" s="22"/>
      <c r="C350" s="22"/>
      <c r="D350" s="22"/>
      <c r="E350" s="121">
        <v>2021</v>
      </c>
      <c r="F350" s="13" t="s">
        <v>42</v>
      </c>
      <c r="G350" s="121">
        <v>2021</v>
      </c>
      <c r="H350" s="61"/>
      <c r="I350" s="13"/>
    </row>
    <row r="351" spans="1:9" x14ac:dyDescent="0.35">
      <c r="A351" s="62"/>
      <c r="B351" s="62"/>
      <c r="C351" s="63">
        <v>1</v>
      </c>
      <c r="D351" s="62"/>
      <c r="E351" s="63">
        <v>2</v>
      </c>
      <c r="F351" s="63">
        <v>3</v>
      </c>
      <c r="G351" s="64">
        <v>4</v>
      </c>
      <c r="H351" s="65">
        <v>5</v>
      </c>
      <c r="I351" s="17">
        <v>6</v>
      </c>
    </row>
    <row r="352" spans="1:9" x14ac:dyDescent="0.35">
      <c r="A352" s="71">
        <v>8</v>
      </c>
      <c r="B352" s="71"/>
      <c r="C352" s="71" t="s">
        <v>181</v>
      </c>
      <c r="D352" s="126"/>
      <c r="E352" s="117">
        <f>E353+E356</f>
        <v>0</v>
      </c>
      <c r="F352" s="118">
        <f>F353+F356</f>
        <v>6000000</v>
      </c>
      <c r="G352" s="117">
        <f>G353+G356</f>
        <v>851475</v>
      </c>
      <c r="H352" s="119">
        <v>0</v>
      </c>
      <c r="I352" s="117"/>
    </row>
    <row r="353" spans="1:9" x14ac:dyDescent="0.35">
      <c r="A353" s="78"/>
      <c r="B353" s="79">
        <v>81</v>
      </c>
      <c r="C353" s="78" t="s">
        <v>182</v>
      </c>
      <c r="D353" s="80"/>
      <c r="E353" s="90">
        <v>0</v>
      </c>
      <c r="F353" s="88">
        <f>F354</f>
        <v>0</v>
      </c>
      <c r="G353" s="90">
        <v>0</v>
      </c>
      <c r="H353" s="89"/>
      <c r="I353" s="90"/>
    </row>
    <row r="354" spans="1:9" x14ac:dyDescent="0.35">
      <c r="A354" s="78"/>
      <c r="B354" s="84">
        <v>812</v>
      </c>
      <c r="C354" s="78" t="s">
        <v>183</v>
      </c>
      <c r="D354" s="80"/>
      <c r="E354" s="90">
        <v>0</v>
      </c>
      <c r="F354" s="88">
        <f>F355</f>
        <v>0</v>
      </c>
      <c r="G354" s="90">
        <v>0</v>
      </c>
      <c r="H354" s="89">
        <v>0</v>
      </c>
      <c r="I354" s="90"/>
    </row>
    <row r="355" spans="1:9" x14ac:dyDescent="0.35">
      <c r="A355" s="2"/>
      <c r="B355" s="2">
        <v>8121</v>
      </c>
      <c r="C355" s="2" t="s">
        <v>184</v>
      </c>
      <c r="D355" s="85"/>
      <c r="E355" s="91">
        <v>0</v>
      </c>
      <c r="F355" s="87">
        <f>F335</f>
        <v>0</v>
      </c>
      <c r="G355" s="91">
        <v>0</v>
      </c>
      <c r="H355" s="92">
        <v>0</v>
      </c>
      <c r="I355" s="20"/>
    </row>
    <row r="356" spans="1:9" x14ac:dyDescent="0.35">
      <c r="A356" s="78"/>
      <c r="B356" s="79">
        <v>84</v>
      </c>
      <c r="C356" s="78" t="s">
        <v>185</v>
      </c>
      <c r="D356" s="80"/>
      <c r="E356" s="90">
        <f t="shared" ref="E356:G357" si="8">E357</f>
        <v>0</v>
      </c>
      <c r="F356" s="88">
        <f t="shared" si="8"/>
        <v>6000000</v>
      </c>
      <c r="G356" s="90">
        <f t="shared" si="8"/>
        <v>851475</v>
      </c>
      <c r="H356" s="89">
        <v>0</v>
      </c>
      <c r="I356" s="90"/>
    </row>
    <row r="357" spans="1:9" x14ac:dyDescent="0.35">
      <c r="A357" s="78"/>
      <c r="B357" s="84">
        <v>844</v>
      </c>
      <c r="C357" s="78" t="s">
        <v>186</v>
      </c>
      <c r="D357" s="80"/>
      <c r="E357" s="90">
        <f t="shared" si="8"/>
        <v>0</v>
      </c>
      <c r="F357" s="88">
        <f t="shared" si="8"/>
        <v>6000000</v>
      </c>
      <c r="G357" s="90">
        <f t="shared" si="8"/>
        <v>851475</v>
      </c>
      <c r="H357" s="89">
        <v>0</v>
      </c>
      <c r="I357" s="90"/>
    </row>
    <row r="358" spans="1:9" x14ac:dyDescent="0.35">
      <c r="A358" s="2"/>
      <c r="B358" s="2">
        <v>8441</v>
      </c>
      <c r="C358" s="2" t="s">
        <v>187</v>
      </c>
      <c r="D358" s="85"/>
      <c r="E358" s="91">
        <f>E338</f>
        <v>0</v>
      </c>
      <c r="F358" s="87">
        <f>F338</f>
        <v>6000000</v>
      </c>
      <c r="G358" s="91">
        <f>G338</f>
        <v>851475</v>
      </c>
      <c r="H358" s="92">
        <v>0</v>
      </c>
      <c r="I358" s="20"/>
    </row>
    <row r="359" spans="1:9" x14ac:dyDescent="0.35">
      <c r="A359" s="101">
        <v>5</v>
      </c>
      <c r="B359" s="116"/>
      <c r="C359" s="101" t="s">
        <v>196</v>
      </c>
      <c r="D359" s="116"/>
      <c r="E359" s="132">
        <f t="shared" ref="E359:G361" si="9">E360</f>
        <v>0</v>
      </c>
      <c r="F359" s="132">
        <f t="shared" si="9"/>
        <v>0</v>
      </c>
      <c r="G359" s="132">
        <f t="shared" si="9"/>
        <v>0</v>
      </c>
      <c r="H359" s="147"/>
      <c r="I359" s="71"/>
    </row>
    <row r="360" spans="1:9" x14ac:dyDescent="0.35">
      <c r="A360" s="108"/>
      <c r="B360" s="109">
        <v>54</v>
      </c>
      <c r="C360" s="108" t="s">
        <v>124</v>
      </c>
      <c r="D360" s="114"/>
      <c r="E360" s="81">
        <f t="shared" si="9"/>
        <v>0</v>
      </c>
      <c r="F360" s="81">
        <f t="shared" si="9"/>
        <v>0</v>
      </c>
      <c r="G360" s="81">
        <f t="shared" si="9"/>
        <v>0</v>
      </c>
      <c r="H360" s="89">
        <v>0</v>
      </c>
      <c r="I360" s="78"/>
    </row>
    <row r="361" spans="1:9" x14ac:dyDescent="0.35">
      <c r="A361" s="108"/>
      <c r="B361" s="112">
        <v>542</v>
      </c>
      <c r="C361" s="108" t="s">
        <v>124</v>
      </c>
      <c r="D361" s="114"/>
      <c r="E361" s="81">
        <f t="shared" si="9"/>
        <v>0</v>
      </c>
      <c r="F361" s="81">
        <f t="shared" si="9"/>
        <v>0</v>
      </c>
      <c r="G361" s="81">
        <f t="shared" si="9"/>
        <v>0</v>
      </c>
      <c r="H361" s="89">
        <v>0</v>
      </c>
      <c r="I361" s="78"/>
    </row>
    <row r="362" spans="1:9" x14ac:dyDescent="0.35">
      <c r="A362" s="2"/>
      <c r="B362" s="2">
        <v>5423</v>
      </c>
      <c r="C362" s="8" t="s">
        <v>124</v>
      </c>
      <c r="D362" s="115"/>
      <c r="E362" s="91">
        <v>0</v>
      </c>
      <c r="F362" s="87">
        <v>0</v>
      </c>
      <c r="G362" s="91">
        <v>0</v>
      </c>
      <c r="H362" s="92">
        <v>0</v>
      </c>
      <c r="I362" s="7"/>
    </row>
    <row r="363" spans="1:9" x14ac:dyDescent="0.35">
      <c r="A363" s="2"/>
      <c r="B363" s="2"/>
      <c r="C363" s="2"/>
      <c r="D363" s="85"/>
      <c r="E363" s="87"/>
      <c r="F363" s="8"/>
      <c r="G363" s="91"/>
      <c r="H363" s="3"/>
      <c r="I363" s="7"/>
    </row>
    <row r="364" spans="1:9" x14ac:dyDescent="0.35">
      <c r="A364" s="2"/>
      <c r="B364" s="2"/>
      <c r="C364" s="2"/>
      <c r="D364" s="85"/>
      <c r="E364" s="87"/>
      <c r="F364" s="8"/>
      <c r="G364" s="91"/>
      <c r="H364" s="3"/>
      <c r="I364" s="7"/>
    </row>
    <row r="365" spans="1:9" x14ac:dyDescent="0.35">
      <c r="A365" s="2"/>
      <c r="B365" s="2"/>
      <c r="C365" s="2"/>
      <c r="D365" s="85"/>
      <c r="E365" s="87"/>
      <c r="F365" s="8"/>
      <c r="G365" s="91"/>
      <c r="H365" s="3"/>
      <c r="I365" s="7"/>
    </row>
    <row r="366" spans="1:9" x14ac:dyDescent="0.35">
      <c r="A366" s="262"/>
      <c r="B366" s="262"/>
      <c r="C366" s="262"/>
      <c r="D366" s="148"/>
      <c r="E366" s="149"/>
      <c r="F366" s="150"/>
      <c r="G366" s="151"/>
      <c r="H366" s="152"/>
      <c r="I366" s="153"/>
    </row>
    <row r="367" spans="1:9" x14ac:dyDescent="0.35">
      <c r="A367" s="8"/>
      <c r="B367" s="154"/>
      <c r="C367" s="155"/>
      <c r="D367" s="155"/>
      <c r="E367" s="47"/>
      <c r="F367" s="8"/>
      <c r="G367" s="87"/>
      <c r="H367" s="3"/>
      <c r="I367" s="7"/>
    </row>
    <row r="368" spans="1:9" x14ac:dyDescent="0.35">
      <c r="A368" s="8"/>
      <c r="B368" s="8"/>
      <c r="C368" s="9"/>
      <c r="D368" s="8"/>
      <c r="E368" s="47"/>
      <c r="F368" s="8"/>
      <c r="G368" s="8"/>
      <c r="H368" s="3"/>
      <c r="I368" s="7"/>
    </row>
    <row r="369" spans="1:9" x14ac:dyDescent="0.35">
      <c r="A369" s="8"/>
      <c r="B369" s="8"/>
      <c r="C369" s="8"/>
      <c r="D369" s="8"/>
      <c r="E369" s="47"/>
      <c r="F369" s="8"/>
      <c r="G369" s="8"/>
      <c r="H369" s="3"/>
      <c r="I369" s="7"/>
    </row>
    <row r="370" spans="1:9" x14ac:dyDescent="0.35">
      <c r="A370" s="8"/>
      <c r="B370" s="8"/>
      <c r="C370" s="8"/>
      <c r="D370" s="8"/>
      <c r="E370" s="47"/>
      <c r="F370" s="9"/>
      <c r="G370" s="8"/>
      <c r="H370" s="3"/>
      <c r="I370" s="7"/>
    </row>
    <row r="371" spans="1:9" x14ac:dyDescent="0.35">
      <c r="A371" s="8"/>
      <c r="B371" s="8"/>
      <c r="C371" s="8"/>
      <c r="D371" s="8"/>
      <c r="E371" s="47"/>
      <c r="F371" s="156"/>
      <c r="G371" s="8"/>
      <c r="H371" s="3"/>
      <c r="I371" s="7"/>
    </row>
    <row r="372" spans="1:9" x14ac:dyDescent="0.35">
      <c r="A372" s="8"/>
      <c r="B372" s="8"/>
      <c r="C372" s="8"/>
      <c r="D372" s="8"/>
      <c r="E372" s="47"/>
      <c r="F372" s="156"/>
      <c r="G372" s="8"/>
      <c r="H372" s="3"/>
      <c r="I372" s="7"/>
    </row>
    <row r="373" spans="1:9" x14ac:dyDescent="0.35">
      <c r="A373" s="15"/>
      <c r="B373" s="15"/>
      <c r="C373" s="15"/>
      <c r="D373" s="15"/>
      <c r="E373" s="157"/>
      <c r="F373" s="157"/>
      <c r="G373" s="15"/>
      <c r="H373" s="158"/>
      <c r="I373" s="159"/>
    </row>
    <row r="374" spans="1:9" x14ac:dyDescent="0.35">
      <c r="A374" s="15"/>
      <c r="B374" s="12"/>
      <c r="C374" s="12"/>
      <c r="D374" s="12"/>
      <c r="E374" s="157"/>
      <c r="F374" s="157"/>
      <c r="G374" s="157"/>
      <c r="H374" s="160"/>
      <c r="I374" s="161"/>
    </row>
    <row r="375" spans="1:9" x14ac:dyDescent="0.35">
      <c r="A375" s="15"/>
      <c r="B375" s="12"/>
      <c r="C375" s="12"/>
      <c r="D375" s="12"/>
      <c r="E375" s="157"/>
      <c r="F375" s="157"/>
      <c r="G375" s="157"/>
      <c r="H375" s="160"/>
      <c r="I375" s="161"/>
    </row>
    <row r="376" spans="1:9" x14ac:dyDescent="0.35">
      <c r="A376" s="15"/>
      <c r="B376" s="15"/>
      <c r="C376" s="15"/>
      <c r="D376" s="15"/>
      <c r="E376" s="157"/>
      <c r="F376" s="162"/>
      <c r="G376" s="157"/>
      <c r="H376" s="160"/>
      <c r="I376" s="161"/>
    </row>
    <row r="377" spans="1:9" x14ac:dyDescent="0.35">
      <c r="A377" s="8"/>
      <c r="B377" s="8"/>
      <c r="C377" s="9"/>
      <c r="D377" s="8"/>
      <c r="E377" s="9"/>
      <c r="F377" s="156"/>
      <c r="G377" s="6"/>
      <c r="H377" s="163"/>
      <c r="I377" s="164"/>
    </row>
    <row r="378" spans="1:9" x14ac:dyDescent="0.35">
      <c r="A378" s="7"/>
      <c r="B378" s="7"/>
      <c r="C378" s="7"/>
      <c r="D378" s="165"/>
      <c r="E378" s="42"/>
      <c r="F378" s="36"/>
      <c r="G378" s="166"/>
      <c r="H378" s="167"/>
      <c r="I378" s="57"/>
    </row>
    <row r="379" spans="1:9" x14ac:dyDescent="0.35">
      <c r="A379" s="168"/>
      <c r="B379" s="7"/>
      <c r="C379" s="165"/>
      <c r="D379" s="36"/>
      <c r="E379" s="42"/>
      <c r="F379" s="36"/>
      <c r="G379" s="166"/>
      <c r="H379" s="3"/>
      <c r="I379" s="7"/>
    </row>
    <row r="380" spans="1:9" x14ac:dyDescent="0.35">
      <c r="A380" s="168"/>
      <c r="B380" s="7"/>
      <c r="C380" s="165"/>
      <c r="D380" s="36"/>
      <c r="E380" s="42"/>
      <c r="F380" s="36"/>
      <c r="G380" s="166"/>
      <c r="H380" s="3"/>
      <c r="I380" s="7"/>
    </row>
    <row r="381" spans="1:9" x14ac:dyDescent="0.35">
      <c r="A381" s="168"/>
      <c r="B381" s="7"/>
      <c r="C381" s="165"/>
      <c r="D381" s="36"/>
      <c r="E381" s="42"/>
      <c r="F381" s="36"/>
      <c r="G381" s="166"/>
      <c r="H381" s="3"/>
      <c r="I381" s="7"/>
    </row>
    <row r="382" spans="1:9" x14ac:dyDescent="0.35">
      <c r="A382" s="168"/>
      <c r="B382" s="7"/>
      <c r="C382" s="165"/>
      <c r="D382" s="36"/>
      <c r="E382" s="42"/>
      <c r="F382" s="20"/>
      <c r="G382" s="166"/>
      <c r="H382" s="3"/>
      <c r="I382" s="7"/>
    </row>
    <row r="383" spans="1:9" x14ac:dyDescent="0.35">
      <c r="A383" s="168"/>
      <c r="B383" s="7"/>
      <c r="C383" s="165"/>
      <c r="D383" s="36"/>
      <c r="E383" s="42"/>
      <c r="F383" s="36"/>
      <c r="G383" s="166"/>
      <c r="H383" s="167"/>
      <c r="I383" s="7"/>
    </row>
    <row r="384" spans="1:9" x14ac:dyDescent="0.35">
      <c r="A384" s="168"/>
      <c r="B384" s="7"/>
      <c r="C384" s="165"/>
      <c r="D384" s="36"/>
      <c r="E384" s="42"/>
      <c r="F384" s="36"/>
      <c r="G384" s="166"/>
      <c r="H384" s="3"/>
      <c r="I384" s="7"/>
    </row>
    <row r="385" spans="1:9" x14ac:dyDescent="0.35">
      <c r="A385" s="168"/>
      <c r="B385" s="7"/>
      <c r="C385" s="165"/>
      <c r="D385" s="19"/>
      <c r="E385" s="42"/>
      <c r="F385" s="20"/>
      <c r="G385" s="166"/>
      <c r="H385" s="3"/>
      <c r="I385" s="7"/>
    </row>
    <row r="386" spans="1:9" ht="15" thickBot="1" x14ac:dyDescent="0.4">
      <c r="A386" s="12"/>
      <c r="B386" s="15"/>
      <c r="C386" s="155"/>
      <c r="D386" s="42"/>
      <c r="E386" s="42"/>
      <c r="F386" s="42"/>
      <c r="G386" s="166"/>
      <c r="H386" s="3"/>
      <c r="I386" s="7"/>
    </row>
    <row r="387" spans="1:9" ht="15" thickBot="1" x14ac:dyDescent="0.4">
      <c r="A387" s="263" t="s">
        <v>198</v>
      </c>
      <c r="B387" s="264"/>
      <c r="C387" s="264"/>
      <c r="D387" s="169"/>
      <c r="E387" s="170"/>
      <c r="F387" s="171"/>
      <c r="G387" s="172"/>
      <c r="H387" s="173"/>
      <c r="I387" s="174"/>
    </row>
    <row r="388" spans="1:9" x14ac:dyDescent="0.35">
      <c r="A388" s="8"/>
      <c r="B388" s="154"/>
      <c r="C388" s="175" t="s">
        <v>199</v>
      </c>
      <c r="D388" s="176"/>
      <c r="E388" s="47"/>
      <c r="F388" s="8"/>
      <c r="G388" s="87"/>
      <c r="H388" s="3"/>
      <c r="I388" s="7"/>
    </row>
    <row r="389" spans="1:9" x14ac:dyDescent="0.35">
      <c r="A389" s="8"/>
      <c r="B389" s="8"/>
      <c r="C389" s="9"/>
      <c r="D389" s="8"/>
      <c r="E389" s="47"/>
      <c r="F389" s="8"/>
      <c r="G389" s="8"/>
      <c r="H389" s="3"/>
      <c r="I389" s="7"/>
    </row>
    <row r="390" spans="1:9" x14ac:dyDescent="0.35">
      <c r="A390" s="8"/>
      <c r="B390" s="8" t="s">
        <v>200</v>
      </c>
      <c r="C390" s="8"/>
      <c r="D390" s="8"/>
      <c r="E390" s="47"/>
      <c r="F390" s="8"/>
      <c r="G390" s="8"/>
      <c r="H390" s="3"/>
      <c r="I390" s="7"/>
    </row>
    <row r="391" spans="1:9" x14ac:dyDescent="0.35">
      <c r="A391" s="8"/>
      <c r="B391" s="8" t="s">
        <v>201</v>
      </c>
      <c r="C391" s="8"/>
      <c r="D391" s="8"/>
      <c r="E391" s="47"/>
      <c r="F391" s="9"/>
      <c r="G391" s="8"/>
      <c r="H391" s="3"/>
      <c r="I391" s="7"/>
    </row>
    <row r="392" spans="1:9" ht="15" thickBot="1" x14ac:dyDescent="0.4">
      <c r="A392" s="8"/>
      <c r="B392" s="8" t="s">
        <v>202</v>
      </c>
      <c r="C392" s="8"/>
      <c r="D392" s="8"/>
      <c r="E392" s="47"/>
      <c r="F392" s="156"/>
      <c r="G392" s="8"/>
      <c r="H392" s="3"/>
      <c r="I392" s="7"/>
    </row>
    <row r="393" spans="1:9" ht="18.5" x14ac:dyDescent="0.45">
      <c r="A393" s="177" t="s">
        <v>203</v>
      </c>
      <c r="B393" s="178"/>
      <c r="C393" s="179"/>
      <c r="D393" s="180" t="s">
        <v>204</v>
      </c>
      <c r="E393" s="180"/>
      <c r="F393" s="178"/>
      <c r="G393" s="178"/>
      <c r="H393" s="181"/>
      <c r="I393" s="182"/>
    </row>
    <row r="394" spans="1:9" ht="19" thickBot="1" x14ac:dyDescent="0.5">
      <c r="A394" s="183" t="s">
        <v>205</v>
      </c>
      <c r="B394" s="184"/>
      <c r="C394" s="185"/>
      <c r="D394" s="186"/>
      <c r="E394" s="186"/>
      <c r="F394" s="184"/>
      <c r="G394" s="184"/>
      <c r="H394" s="187"/>
      <c r="I394" s="182"/>
    </row>
    <row r="395" spans="1:9" ht="18.5" x14ac:dyDescent="0.45">
      <c r="A395" s="188" t="s">
        <v>206</v>
      </c>
      <c r="B395" s="189"/>
      <c r="C395" s="189"/>
      <c r="D395" s="189" t="s">
        <v>207</v>
      </c>
      <c r="E395" s="189"/>
      <c r="F395" s="189"/>
      <c r="G395" s="189"/>
      <c r="H395" s="190"/>
      <c r="I395" s="182"/>
    </row>
    <row r="396" spans="1:9" ht="19" thickBot="1" x14ac:dyDescent="0.5">
      <c r="A396" s="191" t="s">
        <v>208</v>
      </c>
      <c r="B396" s="192"/>
      <c r="C396" s="192"/>
      <c r="D396" s="192"/>
      <c r="E396" s="192"/>
      <c r="F396" s="192"/>
      <c r="G396" s="192"/>
      <c r="H396" s="193"/>
      <c r="I396" s="182"/>
    </row>
    <row r="397" spans="1:9" ht="15.5" x14ac:dyDescent="0.35">
      <c r="A397" s="194" t="s">
        <v>209</v>
      </c>
      <c r="B397" s="195" t="s">
        <v>210</v>
      </c>
      <c r="C397" s="195" t="s">
        <v>211</v>
      </c>
      <c r="D397" s="196" t="s">
        <v>212</v>
      </c>
      <c r="E397" s="195"/>
      <c r="F397" s="195"/>
      <c r="G397" s="196" t="s">
        <v>213</v>
      </c>
      <c r="H397" s="197" t="s">
        <v>4</v>
      </c>
      <c r="I397" s="196"/>
    </row>
    <row r="398" spans="1:9" ht="15.5" x14ac:dyDescent="0.35">
      <c r="A398" s="194" t="s">
        <v>214</v>
      </c>
      <c r="B398" s="195"/>
      <c r="C398" s="195"/>
      <c r="D398" s="195"/>
      <c r="E398" s="195"/>
      <c r="F398" s="195"/>
      <c r="G398" s="196">
        <v>2021</v>
      </c>
      <c r="H398" s="197" t="s">
        <v>451</v>
      </c>
      <c r="I398" s="196"/>
    </row>
    <row r="399" spans="1:9" ht="16" thickBot="1" x14ac:dyDescent="0.4">
      <c r="A399" s="194"/>
      <c r="B399" s="195"/>
      <c r="C399" s="195"/>
      <c r="D399" s="195"/>
      <c r="E399" s="195"/>
      <c r="F399" s="195"/>
      <c r="G399" s="196">
        <v>1</v>
      </c>
      <c r="H399" s="198">
        <v>2</v>
      </c>
      <c r="I399" s="196"/>
    </row>
    <row r="400" spans="1:9" ht="16" thickBot="1" x14ac:dyDescent="0.4">
      <c r="A400" s="199" t="s">
        <v>215</v>
      </c>
      <c r="B400" s="200"/>
      <c r="C400" s="200"/>
      <c r="D400" s="200"/>
      <c r="E400" s="200"/>
      <c r="F400" s="200"/>
      <c r="G400" s="201">
        <f>G401+G458+G508+G522+G563+G592+G653+G868</f>
        <v>28993700</v>
      </c>
      <c r="H400" s="202">
        <f>H401+H458+H508+H522+H563+H592+H653+H868</f>
        <v>8203425.9199999999</v>
      </c>
      <c r="I400" s="203"/>
    </row>
    <row r="401" spans="1:9" ht="16" thickBot="1" x14ac:dyDescent="0.4">
      <c r="A401" s="204" t="s">
        <v>216</v>
      </c>
      <c r="B401" s="205">
        <v>1001</v>
      </c>
      <c r="C401" s="205"/>
      <c r="D401" s="205" t="s">
        <v>217</v>
      </c>
      <c r="E401" s="205"/>
      <c r="F401" s="205"/>
      <c r="G401" s="206">
        <f>G403+G409+G415+G424+G430+G436+G442</f>
        <v>1610000</v>
      </c>
      <c r="H401" s="207">
        <f>H403+H409+H415+H424+H430+H436+H442</f>
        <v>457945.39</v>
      </c>
      <c r="I401" s="208"/>
    </row>
    <row r="402" spans="1:9" x14ac:dyDescent="0.35">
      <c r="A402" s="209"/>
      <c r="F402" s="210"/>
      <c r="G402" s="211"/>
      <c r="H402" s="212"/>
      <c r="I402" s="211"/>
    </row>
    <row r="403" spans="1:9" x14ac:dyDescent="0.35">
      <c r="A403" s="213"/>
      <c r="B403" s="214"/>
      <c r="C403" s="214" t="s">
        <v>218</v>
      </c>
      <c r="D403" s="214" t="s">
        <v>219</v>
      </c>
      <c r="E403" s="214"/>
      <c r="F403" s="215"/>
      <c r="G403" s="216">
        <f>G408</f>
        <v>100000</v>
      </c>
      <c r="H403" s="217">
        <f>H408</f>
        <v>112822.2</v>
      </c>
      <c r="I403" s="211"/>
    </row>
    <row r="404" spans="1:9" x14ac:dyDescent="0.35">
      <c r="A404" s="218"/>
      <c r="B404" s="219"/>
      <c r="C404" s="219" t="s">
        <v>220</v>
      </c>
      <c r="D404" s="219" t="s">
        <v>221</v>
      </c>
      <c r="E404" s="219"/>
      <c r="F404" s="220"/>
      <c r="G404" s="221">
        <f>G408</f>
        <v>100000</v>
      </c>
      <c r="H404" s="222">
        <f>H408</f>
        <v>112822.2</v>
      </c>
      <c r="I404" s="211"/>
    </row>
    <row r="405" spans="1:9" x14ac:dyDescent="0.35">
      <c r="A405" s="223"/>
      <c r="B405" s="224"/>
      <c r="C405" s="224" t="s">
        <v>222</v>
      </c>
      <c r="D405" s="224"/>
      <c r="E405" s="224"/>
      <c r="F405" s="225"/>
      <c r="G405" s="226">
        <f>G408</f>
        <v>100000</v>
      </c>
      <c r="H405" s="227">
        <f>H408</f>
        <v>112822.2</v>
      </c>
      <c r="I405" s="211"/>
    </row>
    <row r="406" spans="1:9" x14ac:dyDescent="0.35">
      <c r="A406" s="209"/>
      <c r="C406">
        <v>3</v>
      </c>
      <c r="D406" t="s">
        <v>223</v>
      </c>
      <c r="F406" s="210"/>
      <c r="G406" s="211">
        <f>G408</f>
        <v>100000</v>
      </c>
      <c r="H406" s="212">
        <f>H408</f>
        <v>112822.2</v>
      </c>
      <c r="I406" s="211"/>
    </row>
    <row r="407" spans="1:9" x14ac:dyDescent="0.35">
      <c r="A407" s="209"/>
      <c r="C407">
        <v>32</v>
      </c>
      <c r="D407" t="s">
        <v>224</v>
      </c>
      <c r="F407" s="210"/>
      <c r="G407" s="211">
        <f>G408</f>
        <v>100000</v>
      </c>
      <c r="H407" s="212">
        <f>H408</f>
        <v>112822.2</v>
      </c>
      <c r="I407" s="211"/>
    </row>
    <row r="408" spans="1:9" x14ac:dyDescent="0.35">
      <c r="A408" s="209"/>
      <c r="C408">
        <v>329</v>
      </c>
      <c r="D408" t="s">
        <v>225</v>
      </c>
      <c r="F408" s="210"/>
      <c r="G408" s="211">
        <v>100000</v>
      </c>
      <c r="H408" s="212">
        <v>112822.2</v>
      </c>
      <c r="I408" s="211"/>
    </row>
    <row r="409" spans="1:9" x14ac:dyDescent="0.35">
      <c r="A409" s="213"/>
      <c r="B409" s="214"/>
      <c r="C409" s="214" t="s">
        <v>226</v>
      </c>
      <c r="D409" s="214" t="s">
        <v>227</v>
      </c>
      <c r="E409" s="214"/>
      <c r="F409" s="215"/>
      <c r="G409" s="216">
        <f>G414</f>
        <v>80000</v>
      </c>
      <c r="H409" s="217">
        <f>H414</f>
        <v>87167.5</v>
      </c>
      <c r="I409" s="211"/>
    </row>
    <row r="410" spans="1:9" x14ac:dyDescent="0.35">
      <c r="A410" s="218"/>
      <c r="B410" s="219"/>
      <c r="C410" s="219" t="s">
        <v>220</v>
      </c>
      <c r="D410" s="219" t="s">
        <v>221</v>
      </c>
      <c r="E410" s="219"/>
      <c r="F410" s="220"/>
      <c r="G410" s="221">
        <f>G414</f>
        <v>80000</v>
      </c>
      <c r="H410" s="222">
        <f>H414</f>
        <v>87167.5</v>
      </c>
      <c r="I410" s="211"/>
    </row>
    <row r="411" spans="1:9" x14ac:dyDescent="0.35">
      <c r="A411" s="223"/>
      <c r="B411" s="224"/>
      <c r="C411" s="224" t="s">
        <v>222</v>
      </c>
      <c r="D411" s="224"/>
      <c r="E411" s="224"/>
      <c r="F411" s="225"/>
      <c r="G411" s="226">
        <f>G414</f>
        <v>80000</v>
      </c>
      <c r="H411" s="227">
        <f>H414</f>
        <v>87167.5</v>
      </c>
      <c r="I411" s="211"/>
    </row>
    <row r="412" spans="1:9" x14ac:dyDescent="0.35">
      <c r="A412" s="209"/>
      <c r="C412">
        <v>3</v>
      </c>
      <c r="D412" t="s">
        <v>223</v>
      </c>
      <c r="F412" s="210"/>
      <c r="G412" s="211">
        <f>G414</f>
        <v>80000</v>
      </c>
      <c r="H412" s="212">
        <f>H414</f>
        <v>87167.5</v>
      </c>
      <c r="I412" s="211"/>
    </row>
    <row r="413" spans="1:9" x14ac:dyDescent="0.35">
      <c r="A413" s="209"/>
      <c r="C413">
        <v>32</v>
      </c>
      <c r="D413" t="s">
        <v>224</v>
      </c>
      <c r="F413" s="210"/>
      <c r="G413" s="211">
        <f>G414</f>
        <v>80000</v>
      </c>
      <c r="H413" s="212">
        <f>H414</f>
        <v>87167.5</v>
      </c>
      <c r="I413" s="211"/>
    </row>
    <row r="414" spans="1:9" x14ac:dyDescent="0.35">
      <c r="A414" s="209"/>
      <c r="C414">
        <v>329</v>
      </c>
      <c r="D414" t="s">
        <v>225</v>
      </c>
      <c r="F414" s="210"/>
      <c r="G414" s="211">
        <v>80000</v>
      </c>
      <c r="H414" s="212">
        <v>87167.5</v>
      </c>
      <c r="I414" s="211"/>
    </row>
    <row r="415" spans="1:9" x14ac:dyDescent="0.35">
      <c r="A415" s="213"/>
      <c r="B415" s="214"/>
      <c r="C415" s="214" t="s">
        <v>228</v>
      </c>
      <c r="D415" s="214" t="s">
        <v>229</v>
      </c>
      <c r="E415" s="214"/>
      <c r="F415" s="215"/>
      <c r="G415" s="216">
        <f>G420</f>
        <v>300000</v>
      </c>
      <c r="H415" s="217">
        <f>H420</f>
        <v>0</v>
      </c>
      <c r="I415" s="211"/>
    </row>
    <row r="416" spans="1:9" x14ac:dyDescent="0.35">
      <c r="A416" s="218"/>
      <c r="B416" s="219"/>
      <c r="C416" s="219" t="s">
        <v>220</v>
      </c>
      <c r="D416" s="219" t="s">
        <v>221</v>
      </c>
      <c r="E416" s="219"/>
      <c r="F416" s="220"/>
      <c r="G416" s="221">
        <f>G420</f>
        <v>300000</v>
      </c>
      <c r="H416" s="222">
        <f>H420</f>
        <v>0</v>
      </c>
      <c r="I416" s="211"/>
    </row>
    <row r="417" spans="1:9" x14ac:dyDescent="0.35">
      <c r="A417" s="223"/>
      <c r="B417" s="224"/>
      <c r="C417" s="224" t="s">
        <v>222</v>
      </c>
      <c r="D417" s="224"/>
      <c r="E417" s="224"/>
      <c r="F417" s="225"/>
      <c r="G417" s="226">
        <f>G420</f>
        <v>300000</v>
      </c>
      <c r="H417" s="227">
        <f>H420</f>
        <v>0</v>
      </c>
      <c r="I417" s="211"/>
    </row>
    <row r="418" spans="1:9" x14ac:dyDescent="0.35">
      <c r="A418" s="209"/>
      <c r="C418">
        <v>3</v>
      </c>
      <c r="D418" t="s">
        <v>223</v>
      </c>
      <c r="F418" s="210"/>
      <c r="G418" s="211">
        <f>G420</f>
        <v>300000</v>
      </c>
      <c r="H418" s="212">
        <f>H420</f>
        <v>0</v>
      </c>
      <c r="I418" s="211"/>
    </row>
    <row r="419" spans="1:9" x14ac:dyDescent="0.35">
      <c r="A419" s="209"/>
      <c r="C419">
        <v>32</v>
      </c>
      <c r="D419" t="s">
        <v>224</v>
      </c>
      <c r="F419" s="210"/>
      <c r="G419" s="211">
        <f>G420</f>
        <v>300000</v>
      </c>
      <c r="H419" s="212">
        <f>H420</f>
        <v>0</v>
      </c>
      <c r="I419" s="211"/>
    </row>
    <row r="420" spans="1:9" x14ac:dyDescent="0.35">
      <c r="A420" s="209"/>
      <c r="C420">
        <v>329</v>
      </c>
      <c r="D420" t="s">
        <v>225</v>
      </c>
      <c r="F420" s="210"/>
      <c r="G420" s="211">
        <v>300000</v>
      </c>
      <c r="H420" s="212"/>
      <c r="I420" s="211"/>
    </row>
    <row r="421" spans="1:9" ht="18.5" x14ac:dyDescent="0.45">
      <c r="A421" s="228" t="s">
        <v>206</v>
      </c>
      <c r="B421" s="229"/>
      <c r="C421" s="229"/>
      <c r="D421" s="229" t="s">
        <v>230</v>
      </c>
      <c r="E421" s="229"/>
      <c r="F421" s="229"/>
      <c r="G421" s="229"/>
      <c r="H421" s="230"/>
      <c r="I421" s="182"/>
    </row>
    <row r="422" spans="1:9" ht="18.5" x14ac:dyDescent="0.45">
      <c r="A422" s="231" t="s">
        <v>231</v>
      </c>
      <c r="B422" s="229"/>
      <c r="C422" s="229"/>
      <c r="D422" s="229"/>
      <c r="E422" s="229"/>
      <c r="F422" s="229"/>
      <c r="G422" s="229"/>
      <c r="H422" s="230"/>
      <c r="I422" s="182"/>
    </row>
    <row r="423" spans="1:9" x14ac:dyDescent="0.35">
      <c r="A423" s="209"/>
      <c r="F423" s="210"/>
      <c r="G423" s="211"/>
      <c r="H423" s="212"/>
      <c r="I423" s="211"/>
    </row>
    <row r="424" spans="1:9" x14ac:dyDescent="0.35">
      <c r="A424" s="213"/>
      <c r="B424" s="214"/>
      <c r="C424" s="214" t="s">
        <v>232</v>
      </c>
      <c r="D424" s="214" t="s">
        <v>233</v>
      </c>
      <c r="E424" s="214"/>
      <c r="F424" s="215"/>
      <c r="G424" s="216">
        <f>G429</f>
        <v>200000</v>
      </c>
      <c r="H424" s="217">
        <f>H429</f>
        <v>0</v>
      </c>
      <c r="I424" s="211"/>
    </row>
    <row r="425" spans="1:9" x14ac:dyDescent="0.35">
      <c r="A425" s="218"/>
      <c r="B425" s="219"/>
      <c r="C425" s="219" t="s">
        <v>220</v>
      </c>
      <c r="D425" s="219" t="s">
        <v>221</v>
      </c>
      <c r="E425" s="219"/>
      <c r="F425" s="220"/>
      <c r="G425" s="221">
        <f>G429</f>
        <v>200000</v>
      </c>
      <c r="H425" s="222">
        <f>H429</f>
        <v>0</v>
      </c>
      <c r="I425" s="211"/>
    </row>
    <row r="426" spans="1:9" x14ac:dyDescent="0.35">
      <c r="A426" s="223"/>
      <c r="B426" s="224"/>
      <c r="C426" s="224" t="s">
        <v>234</v>
      </c>
      <c r="D426" s="224"/>
      <c r="E426" s="224"/>
      <c r="F426" s="225"/>
      <c r="G426" s="226">
        <f>G429</f>
        <v>200000</v>
      </c>
      <c r="H426" s="227">
        <f>H429</f>
        <v>0</v>
      </c>
      <c r="I426" s="211"/>
    </row>
    <row r="427" spans="1:9" x14ac:dyDescent="0.35">
      <c r="A427" s="209"/>
      <c r="C427">
        <v>3</v>
      </c>
      <c r="D427" t="s">
        <v>223</v>
      </c>
      <c r="F427" s="210"/>
      <c r="G427" s="211">
        <f>G429</f>
        <v>200000</v>
      </c>
      <c r="H427" s="212">
        <f>H429</f>
        <v>0</v>
      </c>
      <c r="I427" s="211"/>
    </row>
    <row r="428" spans="1:9" x14ac:dyDescent="0.35">
      <c r="A428" s="209"/>
      <c r="C428">
        <v>32</v>
      </c>
      <c r="D428" t="s">
        <v>224</v>
      </c>
      <c r="F428" s="210"/>
      <c r="G428" s="211">
        <f>G429</f>
        <v>200000</v>
      </c>
      <c r="H428" s="212">
        <f>H429</f>
        <v>0</v>
      </c>
      <c r="I428" s="211"/>
    </row>
    <row r="429" spans="1:9" x14ac:dyDescent="0.35">
      <c r="A429" s="209"/>
      <c r="C429">
        <v>323</v>
      </c>
      <c r="D429" t="s">
        <v>235</v>
      </c>
      <c r="F429" s="210"/>
      <c r="G429" s="211">
        <v>200000</v>
      </c>
      <c r="H429" s="212"/>
      <c r="I429" s="211"/>
    </row>
    <row r="430" spans="1:9" x14ac:dyDescent="0.35">
      <c r="A430" s="213"/>
      <c r="B430" s="214"/>
      <c r="C430" s="214" t="s">
        <v>236</v>
      </c>
      <c r="D430" s="214" t="s">
        <v>237</v>
      </c>
      <c r="E430" s="214"/>
      <c r="F430" s="215"/>
      <c r="G430" s="216">
        <f>G435</f>
        <v>800000</v>
      </c>
      <c r="H430" s="217">
        <f>H435</f>
        <v>208024.51</v>
      </c>
      <c r="I430" s="211"/>
    </row>
    <row r="431" spans="1:9" x14ac:dyDescent="0.35">
      <c r="A431" s="218"/>
      <c r="B431" s="219"/>
      <c r="C431" s="219" t="s">
        <v>220</v>
      </c>
      <c r="D431" s="219" t="s">
        <v>221</v>
      </c>
      <c r="E431" s="219"/>
      <c r="F431" s="220"/>
      <c r="G431" s="221">
        <f>G435</f>
        <v>800000</v>
      </c>
      <c r="H431" s="222">
        <f>H435</f>
        <v>208024.51</v>
      </c>
      <c r="I431" s="211"/>
    </row>
    <row r="432" spans="1:9" x14ac:dyDescent="0.35">
      <c r="A432" s="223"/>
      <c r="B432" s="224"/>
      <c r="C432" s="224" t="s">
        <v>222</v>
      </c>
      <c r="D432" s="224"/>
      <c r="E432" s="224"/>
      <c r="F432" s="225"/>
      <c r="G432" s="226">
        <f>G435</f>
        <v>800000</v>
      </c>
      <c r="H432" s="227">
        <f>H435</f>
        <v>208024.51</v>
      </c>
      <c r="I432" s="211"/>
    </row>
    <row r="433" spans="1:9" x14ac:dyDescent="0.35">
      <c r="A433" s="209"/>
      <c r="C433">
        <v>5</v>
      </c>
      <c r="D433" t="s">
        <v>238</v>
      </c>
      <c r="F433" s="210"/>
      <c r="G433" s="211">
        <f>G435</f>
        <v>800000</v>
      </c>
      <c r="H433" s="212">
        <f>H435</f>
        <v>208024.51</v>
      </c>
      <c r="I433" s="211"/>
    </row>
    <row r="434" spans="1:9" x14ac:dyDescent="0.35">
      <c r="A434" s="209"/>
      <c r="C434">
        <v>54</v>
      </c>
      <c r="D434" t="s">
        <v>239</v>
      </c>
      <c r="F434" s="210"/>
      <c r="G434" s="211">
        <f>G435</f>
        <v>800000</v>
      </c>
      <c r="H434" s="212">
        <f>H435</f>
        <v>208024.51</v>
      </c>
      <c r="I434" s="211"/>
    </row>
    <row r="435" spans="1:9" x14ac:dyDescent="0.35">
      <c r="A435" s="209"/>
      <c r="C435">
        <v>544</v>
      </c>
      <c r="D435" t="s">
        <v>240</v>
      </c>
      <c r="F435" s="210"/>
      <c r="G435" s="211">
        <v>800000</v>
      </c>
      <c r="H435" s="212">
        <v>208024.51</v>
      </c>
      <c r="I435" s="211"/>
    </row>
    <row r="436" spans="1:9" x14ac:dyDescent="0.35">
      <c r="A436" s="213"/>
      <c r="B436" s="214"/>
      <c r="C436" s="214" t="s">
        <v>241</v>
      </c>
      <c r="D436" s="214" t="s">
        <v>242</v>
      </c>
      <c r="E436" s="214"/>
      <c r="F436" s="215"/>
      <c r="G436" s="216">
        <f>G441</f>
        <v>50000</v>
      </c>
      <c r="H436" s="217">
        <f>H441</f>
        <v>49931.18</v>
      </c>
      <c r="I436" s="211"/>
    </row>
    <row r="437" spans="1:9" x14ac:dyDescent="0.35">
      <c r="A437" s="218"/>
      <c r="B437" s="219"/>
      <c r="C437" s="219" t="s">
        <v>220</v>
      </c>
      <c r="D437" s="219" t="s">
        <v>221</v>
      </c>
      <c r="E437" s="219"/>
      <c r="F437" s="220"/>
      <c r="G437" s="221">
        <f>G441</f>
        <v>50000</v>
      </c>
      <c r="H437" s="222">
        <f>H441</f>
        <v>49931.18</v>
      </c>
      <c r="I437" s="211"/>
    </row>
    <row r="438" spans="1:9" x14ac:dyDescent="0.35">
      <c r="A438" s="223"/>
      <c r="B438" s="224"/>
      <c r="C438" s="224" t="s">
        <v>222</v>
      </c>
      <c r="D438" s="224"/>
      <c r="E438" s="224"/>
      <c r="F438" s="225"/>
      <c r="G438" s="226">
        <f>G441</f>
        <v>50000</v>
      </c>
      <c r="H438" s="227">
        <f>H441</f>
        <v>49931.18</v>
      </c>
      <c r="I438" s="211"/>
    </row>
    <row r="439" spans="1:9" x14ac:dyDescent="0.35">
      <c r="A439" s="209"/>
      <c r="C439">
        <v>3</v>
      </c>
      <c r="D439" t="s">
        <v>223</v>
      </c>
      <c r="F439" s="210"/>
      <c r="G439" s="211">
        <f>G441</f>
        <v>50000</v>
      </c>
      <c r="H439" s="212">
        <f>H441</f>
        <v>49931.18</v>
      </c>
      <c r="I439" s="211"/>
    </row>
    <row r="440" spans="1:9" x14ac:dyDescent="0.35">
      <c r="A440" s="209"/>
      <c r="C440">
        <v>34</v>
      </c>
      <c r="D440" t="s">
        <v>224</v>
      </c>
      <c r="F440" s="210"/>
      <c r="G440" s="211">
        <f>G441</f>
        <v>50000</v>
      </c>
      <c r="H440" s="212">
        <f>H441</f>
        <v>49931.18</v>
      </c>
      <c r="I440" s="211"/>
    </row>
    <row r="441" spans="1:9" x14ac:dyDescent="0.35">
      <c r="A441" s="209"/>
      <c r="C441">
        <v>342</v>
      </c>
      <c r="D441" t="s">
        <v>225</v>
      </c>
      <c r="F441" s="210"/>
      <c r="G441" s="211">
        <v>50000</v>
      </c>
      <c r="H441" s="212">
        <v>49931.18</v>
      </c>
      <c r="I441" s="211"/>
    </row>
    <row r="442" spans="1:9" x14ac:dyDescent="0.35">
      <c r="A442" s="213"/>
      <c r="B442" s="214"/>
      <c r="C442" s="214" t="s">
        <v>243</v>
      </c>
      <c r="D442" s="214" t="s">
        <v>244</v>
      </c>
      <c r="E442" s="214"/>
      <c r="F442" s="215"/>
      <c r="G442" s="216">
        <f>G447+G452</f>
        <v>80000</v>
      </c>
      <c r="H442" s="217">
        <f>H447+H452</f>
        <v>0</v>
      </c>
      <c r="I442" s="211"/>
    </row>
    <row r="443" spans="1:9" x14ac:dyDescent="0.35">
      <c r="A443" s="218"/>
      <c r="B443" s="219"/>
      <c r="C443" s="219" t="s">
        <v>220</v>
      </c>
      <c r="D443" s="219" t="s">
        <v>221</v>
      </c>
      <c r="E443" s="219"/>
      <c r="F443" s="220"/>
      <c r="G443" s="221">
        <f>G447</f>
        <v>27000</v>
      </c>
      <c r="H443" s="222">
        <f>H447</f>
        <v>0</v>
      </c>
      <c r="I443" s="211"/>
    </row>
    <row r="444" spans="1:9" x14ac:dyDescent="0.35">
      <c r="A444" s="223"/>
      <c r="B444" s="224"/>
      <c r="C444" s="224" t="s">
        <v>222</v>
      </c>
      <c r="D444" s="224"/>
      <c r="E444" s="224"/>
      <c r="F444" s="225"/>
      <c r="G444" s="226">
        <f>G447</f>
        <v>27000</v>
      </c>
      <c r="H444" s="227">
        <f>H447</f>
        <v>0</v>
      </c>
      <c r="I444" s="211"/>
    </row>
    <row r="445" spans="1:9" x14ac:dyDescent="0.35">
      <c r="A445" s="209"/>
      <c r="C445">
        <v>3</v>
      </c>
      <c r="D445" t="s">
        <v>223</v>
      </c>
      <c r="F445" s="210"/>
      <c r="G445" s="211">
        <f>G447</f>
        <v>27000</v>
      </c>
      <c r="H445" s="212">
        <f>H447</f>
        <v>0</v>
      </c>
      <c r="I445" s="211"/>
    </row>
    <row r="446" spans="1:9" x14ac:dyDescent="0.35">
      <c r="A446" s="209"/>
      <c r="C446">
        <v>32</v>
      </c>
      <c r="D446" t="s">
        <v>224</v>
      </c>
      <c r="F446" s="210"/>
      <c r="G446" s="211">
        <f>G447</f>
        <v>27000</v>
      </c>
      <c r="H446" s="212">
        <f>H447</f>
        <v>0</v>
      </c>
      <c r="I446" s="211"/>
    </row>
    <row r="447" spans="1:9" x14ac:dyDescent="0.35">
      <c r="A447" s="209"/>
      <c r="C447">
        <v>329</v>
      </c>
      <c r="D447" t="s">
        <v>225</v>
      </c>
      <c r="F447" s="210"/>
      <c r="G447" s="211">
        <v>27000</v>
      </c>
      <c r="H447" s="212"/>
      <c r="I447" s="211"/>
    </row>
    <row r="448" spans="1:9" x14ac:dyDescent="0.35">
      <c r="A448" s="218"/>
      <c r="B448" s="219"/>
      <c r="C448" s="219" t="s">
        <v>245</v>
      </c>
      <c r="D448" s="219" t="s">
        <v>246</v>
      </c>
      <c r="E448" s="219"/>
      <c r="F448" s="220"/>
      <c r="G448" s="221">
        <f>G452</f>
        <v>53000</v>
      </c>
      <c r="H448" s="222">
        <f>H452</f>
        <v>0</v>
      </c>
      <c r="I448" s="211"/>
    </row>
    <row r="449" spans="1:9" x14ac:dyDescent="0.35">
      <c r="A449" s="223"/>
      <c r="B449" s="224"/>
      <c r="C449" s="224" t="s">
        <v>222</v>
      </c>
      <c r="D449" s="224"/>
      <c r="E449" s="224"/>
      <c r="F449" s="225"/>
      <c r="G449" s="226">
        <f>G452</f>
        <v>53000</v>
      </c>
      <c r="H449" s="227">
        <f>H452</f>
        <v>0</v>
      </c>
      <c r="I449" s="211"/>
    </row>
    <row r="450" spans="1:9" x14ac:dyDescent="0.35">
      <c r="A450" s="209"/>
      <c r="C450">
        <v>3</v>
      </c>
      <c r="D450" t="s">
        <v>223</v>
      </c>
      <c r="F450" s="210"/>
      <c r="G450" s="211">
        <f>G452</f>
        <v>53000</v>
      </c>
      <c r="H450" s="212">
        <f>H452</f>
        <v>0</v>
      </c>
      <c r="I450" s="211"/>
    </row>
    <row r="451" spans="1:9" x14ac:dyDescent="0.35">
      <c r="A451" s="209"/>
      <c r="C451">
        <v>32</v>
      </c>
      <c r="D451" t="s">
        <v>224</v>
      </c>
      <c r="F451" s="210"/>
      <c r="G451" s="211">
        <f>G452</f>
        <v>53000</v>
      </c>
      <c r="H451" s="212">
        <f>H452</f>
        <v>0</v>
      </c>
      <c r="I451" s="211"/>
    </row>
    <row r="452" spans="1:9" x14ac:dyDescent="0.35">
      <c r="A452" s="209"/>
      <c r="C452">
        <v>329</v>
      </c>
      <c r="D452" t="s">
        <v>225</v>
      </c>
      <c r="F452" s="210"/>
      <c r="G452" s="211">
        <v>53000</v>
      </c>
      <c r="H452" s="212"/>
      <c r="I452" s="211"/>
    </row>
    <row r="453" spans="1:9" ht="15" thickBot="1" x14ac:dyDescent="0.4">
      <c r="A453" s="232"/>
      <c r="B453" s="233"/>
      <c r="C453" s="233"/>
      <c r="D453" s="233"/>
      <c r="E453" s="233"/>
      <c r="F453" s="234"/>
      <c r="G453" s="235"/>
      <c r="H453" s="236"/>
      <c r="I453" s="211"/>
    </row>
    <row r="454" spans="1:9" ht="18.5" x14ac:dyDescent="0.45">
      <c r="A454" s="177" t="s">
        <v>203</v>
      </c>
      <c r="B454" s="178"/>
      <c r="C454" s="179"/>
      <c r="D454" s="180" t="s">
        <v>247</v>
      </c>
      <c r="E454" s="180"/>
      <c r="F454" s="178"/>
      <c r="G454" s="178"/>
      <c r="H454" s="181"/>
      <c r="I454" s="182"/>
    </row>
    <row r="455" spans="1:9" ht="19" thickBot="1" x14ac:dyDescent="0.5">
      <c r="A455" s="183" t="s">
        <v>248</v>
      </c>
      <c r="B455" s="184"/>
      <c r="C455" s="185"/>
      <c r="D455" s="186"/>
      <c r="E455" s="186"/>
      <c r="F455" s="184"/>
      <c r="G455" s="184"/>
      <c r="H455" s="187"/>
      <c r="I455" s="182"/>
    </row>
    <row r="456" spans="1:9" ht="18.5" x14ac:dyDescent="0.45">
      <c r="A456" s="188" t="s">
        <v>206</v>
      </c>
      <c r="B456" s="189"/>
      <c r="C456" s="189"/>
      <c r="D456" s="189" t="s">
        <v>247</v>
      </c>
      <c r="E456" s="189"/>
      <c r="F456" s="189"/>
      <c r="G456" s="189"/>
      <c r="H456" s="190"/>
      <c r="I456" s="182"/>
    </row>
    <row r="457" spans="1:9" ht="19" thickBot="1" x14ac:dyDescent="0.5">
      <c r="A457" s="191" t="s">
        <v>249</v>
      </c>
      <c r="B457" s="192"/>
      <c r="C457" s="192"/>
      <c r="D457" s="192"/>
      <c r="E457" s="192"/>
      <c r="F457" s="192"/>
      <c r="G457" s="192"/>
      <c r="H457" s="193"/>
      <c r="I457" s="182"/>
    </row>
    <row r="458" spans="1:9" ht="16" thickBot="1" x14ac:dyDescent="0.4">
      <c r="A458" s="237" t="s">
        <v>250</v>
      </c>
      <c r="B458" s="205">
        <v>1002</v>
      </c>
      <c r="C458" s="205"/>
      <c r="D458" s="205" t="s">
        <v>251</v>
      </c>
      <c r="E458" s="205"/>
      <c r="F458" s="205"/>
      <c r="G458" s="206">
        <f>G459+G468+G477+G484+G490+G496+G502</f>
        <v>2948400</v>
      </c>
      <c r="H458" s="207">
        <f>H459+H468+H477+H484+H490+H496+H502</f>
        <v>1560733.66</v>
      </c>
      <c r="I458" s="208"/>
    </row>
    <row r="459" spans="1:9" x14ac:dyDescent="0.35">
      <c r="A459" s="213"/>
      <c r="B459" s="214"/>
      <c r="C459" s="214" t="s">
        <v>252</v>
      </c>
      <c r="D459" s="214" t="s">
        <v>44</v>
      </c>
      <c r="E459" s="214"/>
      <c r="F459" s="215"/>
      <c r="G459" s="216">
        <f t="shared" ref="G459:H459" si="10">G462</f>
        <v>1140000</v>
      </c>
      <c r="H459" s="217">
        <f t="shared" si="10"/>
        <v>527054.99</v>
      </c>
      <c r="I459" s="211"/>
    </row>
    <row r="460" spans="1:9" x14ac:dyDescent="0.35">
      <c r="A460" s="218"/>
      <c r="B460" s="219"/>
      <c r="C460" s="219" t="s">
        <v>220</v>
      </c>
      <c r="D460" s="219" t="s">
        <v>221</v>
      </c>
      <c r="E460" s="219"/>
      <c r="F460" s="220"/>
      <c r="G460" s="221">
        <f t="shared" ref="G460:H460" si="11">G462</f>
        <v>1140000</v>
      </c>
      <c r="H460" s="222">
        <f t="shared" si="11"/>
        <v>527054.99</v>
      </c>
      <c r="I460" s="211"/>
    </row>
    <row r="461" spans="1:9" x14ac:dyDescent="0.35">
      <c r="A461" s="223"/>
      <c r="B461" s="224"/>
      <c r="C461" s="224" t="s">
        <v>234</v>
      </c>
      <c r="D461" s="224"/>
      <c r="E461" s="224"/>
      <c r="F461" s="225"/>
      <c r="G461" s="226">
        <f t="shared" ref="G461:H462" si="12">G462</f>
        <v>1140000</v>
      </c>
      <c r="H461" s="227">
        <f t="shared" si="12"/>
        <v>527054.99</v>
      </c>
      <c r="I461" s="211"/>
    </row>
    <row r="462" spans="1:9" x14ac:dyDescent="0.35">
      <c r="A462" s="209"/>
      <c r="C462">
        <v>3</v>
      </c>
      <c r="D462" t="s">
        <v>223</v>
      </c>
      <c r="F462" s="210"/>
      <c r="G462" s="211">
        <f t="shared" si="12"/>
        <v>1140000</v>
      </c>
      <c r="H462" s="212">
        <f t="shared" si="12"/>
        <v>527054.99</v>
      </c>
      <c r="I462" s="211"/>
    </row>
    <row r="463" spans="1:9" x14ac:dyDescent="0.35">
      <c r="A463" s="209"/>
      <c r="C463">
        <v>31</v>
      </c>
      <c r="D463" t="s">
        <v>253</v>
      </c>
      <c r="F463" s="210"/>
      <c r="G463" s="211">
        <f t="shared" ref="G463:H463" si="13">SUM(G464:G466)</f>
        <v>1140000</v>
      </c>
      <c r="H463" s="56">
        <f t="shared" si="13"/>
        <v>527054.99</v>
      </c>
      <c r="I463" s="211"/>
    </row>
    <row r="464" spans="1:9" x14ac:dyDescent="0.35">
      <c r="A464" s="209"/>
      <c r="C464">
        <v>311</v>
      </c>
      <c r="D464" t="s">
        <v>254</v>
      </c>
      <c r="F464" s="210"/>
      <c r="G464" s="211">
        <v>900000</v>
      </c>
      <c r="H464" s="212">
        <v>397457.83</v>
      </c>
      <c r="I464" s="211"/>
    </row>
    <row r="465" spans="1:9" x14ac:dyDescent="0.35">
      <c r="A465" s="209"/>
      <c r="C465">
        <v>312</v>
      </c>
      <c r="D465" t="s">
        <v>255</v>
      </c>
      <c r="G465" s="211">
        <v>35500</v>
      </c>
      <c r="H465" s="212">
        <v>59150</v>
      </c>
      <c r="I465" s="211"/>
    </row>
    <row r="466" spans="1:9" x14ac:dyDescent="0.35">
      <c r="A466" s="209"/>
      <c r="C466">
        <v>313</v>
      </c>
      <c r="D466" t="s">
        <v>256</v>
      </c>
      <c r="G466" s="211">
        <v>204500</v>
      </c>
      <c r="H466" s="212">
        <v>70447.16</v>
      </c>
      <c r="I466" s="211"/>
    </row>
    <row r="467" spans="1:9" x14ac:dyDescent="0.35">
      <c r="A467" s="209"/>
      <c r="G467" s="211"/>
      <c r="H467" s="212"/>
      <c r="I467" s="211"/>
    </row>
    <row r="468" spans="1:9" x14ac:dyDescent="0.35">
      <c r="A468" s="213"/>
      <c r="B468" s="214"/>
      <c r="C468" s="214" t="s">
        <v>257</v>
      </c>
      <c r="D468" s="214" t="s">
        <v>49</v>
      </c>
      <c r="E468" s="214"/>
      <c r="F468" s="215"/>
      <c r="G468" s="216">
        <f t="shared" ref="G468:H468" si="14">G471</f>
        <v>1433400</v>
      </c>
      <c r="H468" s="217">
        <f t="shared" si="14"/>
        <v>951047.41999999993</v>
      </c>
      <c r="I468" s="211"/>
    </row>
    <row r="469" spans="1:9" x14ac:dyDescent="0.35">
      <c r="A469" s="218"/>
      <c r="B469" s="219"/>
      <c r="C469" s="219" t="s">
        <v>220</v>
      </c>
      <c r="D469" s="219" t="s">
        <v>221</v>
      </c>
      <c r="E469" s="219"/>
      <c r="F469" s="220"/>
      <c r="G469" s="221">
        <f t="shared" ref="G469:H469" si="15">G471</f>
        <v>1433400</v>
      </c>
      <c r="H469" s="222">
        <f t="shared" si="15"/>
        <v>951047.41999999993</v>
      </c>
      <c r="I469" s="211"/>
    </row>
    <row r="470" spans="1:9" x14ac:dyDescent="0.35">
      <c r="A470" s="223"/>
      <c r="B470" s="224"/>
      <c r="C470" s="224" t="s">
        <v>234</v>
      </c>
      <c r="D470" s="224"/>
      <c r="E470" s="224"/>
      <c r="F470" s="225"/>
      <c r="G470" s="226">
        <f t="shared" ref="G470:H471" si="16">G471</f>
        <v>1433400</v>
      </c>
      <c r="H470" s="227">
        <f t="shared" si="16"/>
        <v>951047.41999999993</v>
      </c>
      <c r="I470" s="211"/>
    </row>
    <row r="471" spans="1:9" x14ac:dyDescent="0.35">
      <c r="A471" s="209"/>
      <c r="C471">
        <v>3</v>
      </c>
      <c r="D471" t="s">
        <v>223</v>
      </c>
      <c r="F471" s="210"/>
      <c r="G471" s="211">
        <f t="shared" si="16"/>
        <v>1433400</v>
      </c>
      <c r="H471" s="212">
        <f t="shared" si="16"/>
        <v>951047.41999999993</v>
      </c>
      <c r="I471" s="211"/>
    </row>
    <row r="472" spans="1:9" x14ac:dyDescent="0.35">
      <c r="A472" s="209"/>
      <c r="C472">
        <v>32</v>
      </c>
      <c r="D472" t="s">
        <v>224</v>
      </c>
      <c r="F472" s="210"/>
      <c r="G472" s="211">
        <f>SUM(G473:G476)</f>
        <v>1433400</v>
      </c>
      <c r="H472" s="212">
        <f>SUM(H473:H476)</f>
        <v>951047.41999999993</v>
      </c>
      <c r="I472" s="211"/>
    </row>
    <row r="473" spans="1:9" x14ac:dyDescent="0.35">
      <c r="A473" s="209"/>
      <c r="C473">
        <v>321</v>
      </c>
      <c r="D473" t="s">
        <v>258</v>
      </c>
      <c r="F473" s="210"/>
      <c r="G473" s="211">
        <v>141500</v>
      </c>
      <c r="H473" s="212">
        <v>20884.8</v>
      </c>
      <c r="I473" s="211"/>
    </row>
    <row r="474" spans="1:9" x14ac:dyDescent="0.35">
      <c r="A474" s="209"/>
      <c r="C474">
        <v>322</v>
      </c>
      <c r="D474" t="s">
        <v>259</v>
      </c>
      <c r="G474" s="211">
        <v>262000</v>
      </c>
      <c r="H474" s="212">
        <v>123913.39</v>
      </c>
      <c r="I474" s="211"/>
    </row>
    <row r="475" spans="1:9" x14ac:dyDescent="0.35">
      <c r="A475" s="209"/>
      <c r="C475">
        <v>323</v>
      </c>
      <c r="D475" t="s">
        <v>235</v>
      </c>
      <c r="G475" s="211">
        <v>660000</v>
      </c>
      <c r="H475" s="212">
        <v>700017.01</v>
      </c>
      <c r="I475" s="211"/>
    </row>
    <row r="476" spans="1:9" x14ac:dyDescent="0.35">
      <c r="A476" s="209"/>
      <c r="C476">
        <v>329</v>
      </c>
      <c r="D476" t="s">
        <v>225</v>
      </c>
      <c r="G476" s="211">
        <v>369900</v>
      </c>
      <c r="H476" s="212">
        <v>106232.22</v>
      </c>
      <c r="I476" s="211"/>
    </row>
    <row r="477" spans="1:9" x14ac:dyDescent="0.35">
      <c r="A477" s="213"/>
      <c r="B477" s="214"/>
      <c r="C477" s="214" t="s">
        <v>260</v>
      </c>
      <c r="D477" s="214" t="s">
        <v>72</v>
      </c>
      <c r="E477" s="214"/>
      <c r="F477" s="215"/>
      <c r="G477" s="216">
        <f t="shared" ref="G477:H477" si="17">G480</f>
        <v>170000</v>
      </c>
      <c r="H477" s="217">
        <f t="shared" si="17"/>
        <v>0</v>
      </c>
      <c r="I477" s="211"/>
    </row>
    <row r="478" spans="1:9" x14ac:dyDescent="0.35">
      <c r="A478" s="218"/>
      <c r="B478" s="219"/>
      <c r="C478" s="219" t="s">
        <v>220</v>
      </c>
      <c r="D478" s="219" t="s">
        <v>221</v>
      </c>
      <c r="E478" s="219"/>
      <c r="F478" s="220"/>
      <c r="G478" s="221">
        <f t="shared" ref="G478:H478" si="18">G480</f>
        <v>170000</v>
      </c>
      <c r="H478" s="222">
        <f t="shared" si="18"/>
        <v>0</v>
      </c>
      <c r="I478" s="211"/>
    </row>
    <row r="479" spans="1:9" x14ac:dyDescent="0.35">
      <c r="A479" s="223"/>
      <c r="B479" s="224"/>
      <c r="C479" s="224" t="s">
        <v>261</v>
      </c>
      <c r="D479" s="224"/>
      <c r="E479" s="224"/>
      <c r="F479" s="225"/>
      <c r="G479" s="226">
        <f t="shared" ref="G479:H480" si="19">G480</f>
        <v>170000</v>
      </c>
      <c r="H479" s="227">
        <f t="shared" si="19"/>
        <v>0</v>
      </c>
      <c r="I479" s="211"/>
    </row>
    <row r="480" spans="1:9" x14ac:dyDescent="0.35">
      <c r="A480" s="209"/>
      <c r="C480">
        <v>3</v>
      </c>
      <c r="D480" t="s">
        <v>223</v>
      </c>
      <c r="F480" s="210"/>
      <c r="G480" s="211">
        <f t="shared" si="19"/>
        <v>170000</v>
      </c>
      <c r="H480" s="212">
        <f t="shared" si="19"/>
        <v>0</v>
      </c>
      <c r="I480" s="211"/>
    </row>
    <row r="481" spans="1:9" x14ac:dyDescent="0.35">
      <c r="A481" s="209"/>
      <c r="C481">
        <v>34</v>
      </c>
      <c r="D481" t="s">
        <v>262</v>
      </c>
      <c r="F481" s="210"/>
      <c r="G481" s="211">
        <f>SUM(G482:G483)</f>
        <v>170000</v>
      </c>
      <c r="H481" s="212">
        <f>SUM(H482:H483)</f>
        <v>0</v>
      </c>
      <c r="I481" s="211"/>
    </row>
    <row r="482" spans="1:9" x14ac:dyDescent="0.35">
      <c r="A482" s="209"/>
      <c r="C482">
        <v>342</v>
      </c>
      <c r="D482" t="s">
        <v>263</v>
      </c>
      <c r="F482" s="210"/>
      <c r="G482" s="211">
        <v>100000</v>
      </c>
      <c r="H482" s="212"/>
      <c r="I482" s="211"/>
    </row>
    <row r="483" spans="1:9" x14ac:dyDescent="0.35">
      <c r="A483" s="209"/>
      <c r="C483">
        <v>343</v>
      </c>
      <c r="D483" t="s">
        <v>264</v>
      </c>
      <c r="G483" s="211">
        <v>70000</v>
      </c>
      <c r="H483" s="212"/>
      <c r="I483" s="211"/>
    </row>
    <row r="484" spans="1:9" x14ac:dyDescent="0.35">
      <c r="A484" s="213"/>
      <c r="B484" s="214"/>
      <c r="C484" s="214" t="s">
        <v>265</v>
      </c>
      <c r="D484" s="214" t="s">
        <v>79</v>
      </c>
      <c r="E484" s="214"/>
      <c r="F484" s="215"/>
      <c r="G484" s="216">
        <f t="shared" ref="G484:H484" si="20">G487</f>
        <v>100000</v>
      </c>
      <c r="H484" s="217">
        <f t="shared" si="20"/>
        <v>66050</v>
      </c>
      <c r="I484" s="211"/>
    </row>
    <row r="485" spans="1:9" x14ac:dyDescent="0.35">
      <c r="A485" s="218"/>
      <c r="B485" s="219"/>
      <c r="C485" s="219" t="s">
        <v>220</v>
      </c>
      <c r="D485" s="219" t="s">
        <v>221</v>
      </c>
      <c r="E485" s="219"/>
      <c r="F485" s="220"/>
      <c r="G485" s="221">
        <f t="shared" ref="G485:H485" si="21">G487</f>
        <v>100000</v>
      </c>
      <c r="H485" s="222">
        <f t="shared" si="21"/>
        <v>66050</v>
      </c>
      <c r="I485" s="211"/>
    </row>
    <row r="486" spans="1:9" x14ac:dyDescent="0.35">
      <c r="A486" s="223"/>
      <c r="B486" s="224"/>
      <c r="C486" s="224" t="s">
        <v>266</v>
      </c>
      <c r="D486" s="224"/>
      <c r="E486" s="224"/>
      <c r="F486" s="225"/>
      <c r="G486" s="226">
        <f t="shared" ref="G486:H487" si="22">G487</f>
        <v>100000</v>
      </c>
      <c r="H486" s="227">
        <f t="shared" si="22"/>
        <v>66050</v>
      </c>
      <c r="I486" s="211"/>
    </row>
    <row r="487" spans="1:9" x14ac:dyDescent="0.35">
      <c r="A487" s="209"/>
      <c r="C487">
        <v>3</v>
      </c>
      <c r="D487" t="s">
        <v>223</v>
      </c>
      <c r="F487" s="210"/>
      <c r="G487" s="211">
        <f t="shared" si="22"/>
        <v>100000</v>
      </c>
      <c r="H487" s="212">
        <f t="shared" si="22"/>
        <v>66050</v>
      </c>
      <c r="I487" s="211"/>
    </row>
    <row r="488" spans="1:9" x14ac:dyDescent="0.35">
      <c r="A488" s="209"/>
      <c r="C488">
        <v>35</v>
      </c>
      <c r="D488" t="s">
        <v>267</v>
      </c>
      <c r="F488" s="210"/>
      <c r="G488" s="211">
        <f>G489</f>
        <v>100000</v>
      </c>
      <c r="H488" s="212">
        <f>H489</f>
        <v>66050</v>
      </c>
      <c r="I488" s="211"/>
    </row>
    <row r="489" spans="1:9" x14ac:dyDescent="0.35">
      <c r="A489" s="209"/>
      <c r="C489">
        <v>352</v>
      </c>
      <c r="D489" t="s">
        <v>268</v>
      </c>
      <c r="F489" s="210"/>
      <c r="G489" s="211">
        <v>100000</v>
      </c>
      <c r="H489" s="212">
        <v>66050</v>
      </c>
      <c r="I489" s="211"/>
    </row>
    <row r="490" spans="1:9" x14ac:dyDescent="0.35">
      <c r="A490" s="213"/>
      <c r="B490" s="214"/>
      <c r="C490" s="214" t="s">
        <v>269</v>
      </c>
      <c r="D490" s="214" t="s">
        <v>270</v>
      </c>
      <c r="E490" s="214"/>
      <c r="F490" s="215"/>
      <c r="G490" s="216">
        <f t="shared" ref="G490:H490" si="23">G493</f>
        <v>35000</v>
      </c>
      <c r="H490" s="217">
        <f t="shared" si="23"/>
        <v>16581.25</v>
      </c>
      <c r="I490" s="211"/>
    </row>
    <row r="491" spans="1:9" x14ac:dyDescent="0.35">
      <c r="A491" s="218"/>
      <c r="B491" s="219"/>
      <c r="C491" s="219" t="s">
        <v>220</v>
      </c>
      <c r="D491" s="219" t="s">
        <v>221</v>
      </c>
      <c r="E491" s="219"/>
      <c r="F491" s="220"/>
      <c r="G491" s="221">
        <f t="shared" ref="G491:H491" si="24">G493</f>
        <v>35000</v>
      </c>
      <c r="H491" s="222">
        <f t="shared" si="24"/>
        <v>16581.25</v>
      </c>
      <c r="I491" s="211"/>
    </row>
    <row r="492" spans="1:9" x14ac:dyDescent="0.35">
      <c r="A492" s="223"/>
      <c r="B492" s="224"/>
      <c r="C492" s="224" t="s">
        <v>271</v>
      </c>
      <c r="D492" s="224"/>
      <c r="E492" s="224"/>
      <c r="F492" s="225"/>
      <c r="G492" s="226">
        <f t="shared" ref="G492:H493" si="25">G493</f>
        <v>35000</v>
      </c>
      <c r="H492" s="227">
        <f t="shared" si="25"/>
        <v>16581.25</v>
      </c>
      <c r="I492" s="211"/>
    </row>
    <row r="493" spans="1:9" x14ac:dyDescent="0.35">
      <c r="A493" s="209"/>
      <c r="C493">
        <v>3</v>
      </c>
      <c r="D493" t="s">
        <v>223</v>
      </c>
      <c r="F493" s="210"/>
      <c r="G493" s="211">
        <f t="shared" si="25"/>
        <v>35000</v>
      </c>
      <c r="H493" s="212">
        <f t="shared" si="25"/>
        <v>16581.25</v>
      </c>
      <c r="I493" s="211"/>
    </row>
    <row r="494" spans="1:9" x14ac:dyDescent="0.35">
      <c r="A494" s="209"/>
      <c r="C494">
        <v>36</v>
      </c>
      <c r="D494" t="s">
        <v>272</v>
      </c>
      <c r="F494" s="210"/>
      <c r="G494" s="211">
        <f>G495</f>
        <v>35000</v>
      </c>
      <c r="H494" s="212">
        <f>H495</f>
        <v>16581.25</v>
      </c>
      <c r="I494" s="211"/>
    </row>
    <row r="495" spans="1:9" x14ac:dyDescent="0.35">
      <c r="A495" s="209"/>
      <c r="C495">
        <v>363</v>
      </c>
      <c r="D495" t="s">
        <v>273</v>
      </c>
      <c r="F495" s="210"/>
      <c r="G495" s="211">
        <v>35000</v>
      </c>
      <c r="H495" s="212">
        <v>16581.25</v>
      </c>
      <c r="I495" s="211"/>
    </row>
    <row r="496" spans="1:9" x14ac:dyDescent="0.35">
      <c r="A496" s="213"/>
      <c r="B496" s="214"/>
      <c r="C496" s="214" t="s">
        <v>274</v>
      </c>
      <c r="D496" s="214" t="s">
        <v>275</v>
      </c>
      <c r="E496" s="214"/>
      <c r="F496" s="215"/>
      <c r="G496" s="216">
        <f t="shared" ref="G496:H496" si="26">G499</f>
        <v>50000</v>
      </c>
      <c r="H496" s="217">
        <f t="shared" si="26"/>
        <v>0</v>
      </c>
      <c r="I496" s="211"/>
    </row>
    <row r="497" spans="1:9" x14ac:dyDescent="0.35">
      <c r="A497" s="218"/>
      <c r="B497" s="219"/>
      <c r="C497" s="219" t="s">
        <v>220</v>
      </c>
      <c r="D497" s="219" t="s">
        <v>221</v>
      </c>
      <c r="E497" s="219"/>
      <c r="F497" s="220"/>
      <c r="G497" s="221">
        <f t="shared" ref="G497:H497" si="27">G499</f>
        <v>50000</v>
      </c>
      <c r="H497" s="222">
        <f t="shared" si="27"/>
        <v>0</v>
      </c>
      <c r="I497" s="211"/>
    </row>
    <row r="498" spans="1:9" x14ac:dyDescent="0.35">
      <c r="A498" s="223"/>
      <c r="B498" s="224"/>
      <c r="C498" s="224" t="s">
        <v>271</v>
      </c>
      <c r="D498" s="224"/>
      <c r="E498" s="224"/>
      <c r="F498" s="225"/>
      <c r="G498" s="226">
        <f t="shared" ref="G498:H499" si="28">G499</f>
        <v>50000</v>
      </c>
      <c r="H498" s="227">
        <f t="shared" si="28"/>
        <v>0</v>
      </c>
      <c r="I498" s="211"/>
    </row>
    <row r="499" spans="1:9" x14ac:dyDescent="0.35">
      <c r="A499" s="209"/>
      <c r="C499">
        <v>3</v>
      </c>
      <c r="D499" t="s">
        <v>223</v>
      </c>
      <c r="F499" s="210"/>
      <c r="G499" s="211">
        <f t="shared" si="28"/>
        <v>50000</v>
      </c>
      <c r="H499" s="212">
        <f t="shared" si="28"/>
        <v>0</v>
      </c>
      <c r="I499" s="211"/>
    </row>
    <row r="500" spans="1:9" x14ac:dyDescent="0.35">
      <c r="A500" s="209"/>
      <c r="C500">
        <v>37</v>
      </c>
      <c r="D500" t="s">
        <v>276</v>
      </c>
      <c r="F500" s="210"/>
      <c r="G500" s="211">
        <f>G501</f>
        <v>50000</v>
      </c>
      <c r="H500" s="212">
        <f>H501</f>
        <v>0</v>
      </c>
      <c r="I500" s="211"/>
    </row>
    <row r="501" spans="1:9" x14ac:dyDescent="0.35">
      <c r="A501" s="209"/>
      <c r="C501">
        <v>372</v>
      </c>
      <c r="D501" t="s">
        <v>277</v>
      </c>
      <c r="F501" s="210"/>
      <c r="G501" s="211">
        <v>50000</v>
      </c>
      <c r="H501" s="212"/>
      <c r="I501" s="211"/>
    </row>
    <row r="502" spans="1:9" x14ac:dyDescent="0.35">
      <c r="A502" s="213"/>
      <c r="B502" s="214"/>
      <c r="C502" s="214" t="s">
        <v>278</v>
      </c>
      <c r="D502" s="214" t="s">
        <v>96</v>
      </c>
      <c r="E502" s="214"/>
      <c r="F502" s="215"/>
      <c r="G502" s="216">
        <f t="shared" ref="G502:H502" si="29">G505</f>
        <v>20000</v>
      </c>
      <c r="H502" s="217">
        <f t="shared" si="29"/>
        <v>0</v>
      </c>
      <c r="I502" s="211"/>
    </row>
    <row r="503" spans="1:9" x14ac:dyDescent="0.35">
      <c r="A503" s="218"/>
      <c r="B503" s="219"/>
      <c r="C503" s="219" t="s">
        <v>220</v>
      </c>
      <c r="D503" s="219" t="s">
        <v>221</v>
      </c>
      <c r="E503" s="219"/>
      <c r="F503" s="220"/>
      <c r="G503" s="221">
        <f t="shared" ref="G503:H503" si="30">G505</f>
        <v>20000</v>
      </c>
      <c r="H503" s="222">
        <f t="shared" si="30"/>
        <v>0</v>
      </c>
      <c r="I503" s="211"/>
    </row>
    <row r="504" spans="1:9" x14ac:dyDescent="0.35">
      <c r="A504" s="223"/>
      <c r="B504" s="224"/>
      <c r="C504" s="224" t="s">
        <v>271</v>
      </c>
      <c r="D504" s="224"/>
      <c r="E504" s="224"/>
      <c r="F504" s="225"/>
      <c r="G504" s="226">
        <f t="shared" ref="G504:H505" si="31">G505</f>
        <v>20000</v>
      </c>
      <c r="H504" s="227">
        <f t="shared" si="31"/>
        <v>0</v>
      </c>
      <c r="I504" s="211"/>
    </row>
    <row r="505" spans="1:9" x14ac:dyDescent="0.35">
      <c r="A505" s="209"/>
      <c r="C505">
        <v>3</v>
      </c>
      <c r="D505" t="s">
        <v>223</v>
      </c>
      <c r="F505" s="210"/>
      <c r="G505" s="211">
        <f t="shared" si="31"/>
        <v>20000</v>
      </c>
      <c r="H505" s="212">
        <f t="shared" si="31"/>
        <v>0</v>
      </c>
      <c r="I505" s="211"/>
    </row>
    <row r="506" spans="1:9" x14ac:dyDescent="0.35">
      <c r="A506" s="209"/>
      <c r="C506">
        <v>38</v>
      </c>
      <c r="D506" t="s">
        <v>279</v>
      </c>
      <c r="F506" s="210"/>
      <c r="G506" s="211">
        <f>G507</f>
        <v>20000</v>
      </c>
      <c r="H506" s="212">
        <f>H507</f>
        <v>0</v>
      </c>
      <c r="I506" s="211"/>
    </row>
    <row r="507" spans="1:9" ht="15" thickBot="1" x14ac:dyDescent="0.4">
      <c r="A507" s="232"/>
      <c r="B507" s="233"/>
      <c r="C507" s="233">
        <v>383</v>
      </c>
      <c r="D507" s="233" t="s">
        <v>280</v>
      </c>
      <c r="E507" s="233"/>
      <c r="F507" s="234"/>
      <c r="G507" s="235">
        <v>20000</v>
      </c>
      <c r="H507" s="236"/>
      <c r="I507" s="211"/>
    </row>
    <row r="508" spans="1:9" ht="16" thickBot="1" x14ac:dyDescent="0.4">
      <c r="A508" s="237" t="s">
        <v>250</v>
      </c>
      <c r="B508" s="205">
        <v>1003</v>
      </c>
      <c r="C508" s="205"/>
      <c r="D508" s="205" t="s">
        <v>281</v>
      </c>
      <c r="E508" s="205"/>
      <c r="F508" s="205"/>
      <c r="G508" s="206">
        <f>G509+G516</f>
        <v>170000</v>
      </c>
      <c r="H508" s="207">
        <f>H509+H516</f>
        <v>78048.679999999993</v>
      </c>
      <c r="I508" s="208"/>
    </row>
    <row r="509" spans="1:9" x14ac:dyDescent="0.35">
      <c r="A509" s="213"/>
      <c r="B509" s="214"/>
      <c r="C509" s="214" t="s">
        <v>282</v>
      </c>
      <c r="D509" s="214" t="s">
        <v>283</v>
      </c>
      <c r="E509" s="214"/>
      <c r="F509" s="215"/>
      <c r="G509" s="216">
        <f t="shared" ref="G509:H509" si="32">G512</f>
        <v>70000</v>
      </c>
      <c r="H509" s="217">
        <f t="shared" si="32"/>
        <v>0</v>
      </c>
      <c r="I509" s="211"/>
    </row>
    <row r="510" spans="1:9" x14ac:dyDescent="0.35">
      <c r="A510" s="218"/>
      <c r="B510" s="219"/>
      <c r="C510" s="219" t="s">
        <v>220</v>
      </c>
      <c r="D510" s="219" t="s">
        <v>221</v>
      </c>
      <c r="E510" s="219"/>
      <c r="F510" s="220"/>
      <c r="G510" s="221">
        <f t="shared" ref="G510:H510" si="33">G512</f>
        <v>70000</v>
      </c>
      <c r="H510" s="222">
        <f t="shared" si="33"/>
        <v>0</v>
      </c>
      <c r="I510" s="211"/>
    </row>
    <row r="511" spans="1:9" x14ac:dyDescent="0.35">
      <c r="A511" s="223"/>
      <c r="B511" s="224"/>
      <c r="C511" s="224" t="s">
        <v>284</v>
      </c>
      <c r="D511" s="224"/>
      <c r="E511" s="224"/>
      <c r="F511" s="225"/>
      <c r="G511" s="226">
        <f t="shared" ref="G511:H512" si="34">G512</f>
        <v>70000</v>
      </c>
      <c r="H511" s="227">
        <f t="shared" si="34"/>
        <v>0</v>
      </c>
      <c r="I511" s="211"/>
    </row>
    <row r="512" spans="1:9" x14ac:dyDescent="0.35">
      <c r="A512" s="209"/>
      <c r="C512">
        <v>3</v>
      </c>
      <c r="D512" t="s">
        <v>223</v>
      </c>
      <c r="F512" s="210"/>
      <c r="G512" s="211">
        <f t="shared" si="34"/>
        <v>70000</v>
      </c>
      <c r="H512" s="212">
        <f t="shared" si="34"/>
        <v>0</v>
      </c>
      <c r="I512" s="211"/>
    </row>
    <row r="513" spans="1:9" x14ac:dyDescent="0.35">
      <c r="A513" s="209"/>
      <c r="C513">
        <v>32</v>
      </c>
      <c r="D513" t="s">
        <v>224</v>
      </c>
      <c r="F513" s="210"/>
      <c r="G513" s="211">
        <f>SUM(G514:G515)</f>
        <v>70000</v>
      </c>
      <c r="H513" s="212">
        <f>SUM(H514:H515)</f>
        <v>0</v>
      </c>
      <c r="I513" s="211"/>
    </row>
    <row r="514" spans="1:9" x14ac:dyDescent="0.35">
      <c r="A514" s="209"/>
      <c r="C514">
        <v>322</v>
      </c>
      <c r="D514" t="s">
        <v>259</v>
      </c>
      <c r="F514" s="210"/>
      <c r="G514" s="211">
        <v>30000</v>
      </c>
      <c r="H514" s="212"/>
      <c r="I514" s="211"/>
    </row>
    <row r="515" spans="1:9" x14ac:dyDescent="0.35">
      <c r="A515" s="209"/>
      <c r="C515">
        <v>323</v>
      </c>
      <c r="D515" t="s">
        <v>235</v>
      </c>
      <c r="G515" s="211">
        <v>40000</v>
      </c>
      <c r="H515" s="212"/>
      <c r="I515" s="211"/>
    </row>
    <row r="516" spans="1:9" x14ac:dyDescent="0.35">
      <c r="A516" s="213"/>
      <c r="B516" s="214"/>
      <c r="C516" s="214" t="s">
        <v>285</v>
      </c>
      <c r="D516" s="214" t="s">
        <v>286</v>
      </c>
      <c r="E516" s="214"/>
      <c r="F516" s="215"/>
      <c r="G516" s="216">
        <f t="shared" ref="G516:H516" si="35">G519</f>
        <v>100000</v>
      </c>
      <c r="H516" s="217">
        <f t="shared" si="35"/>
        <v>78048.679999999993</v>
      </c>
      <c r="I516" s="211"/>
    </row>
    <row r="517" spans="1:9" x14ac:dyDescent="0.35">
      <c r="A517" s="218"/>
      <c r="B517" s="219"/>
      <c r="C517" s="219" t="s">
        <v>220</v>
      </c>
      <c r="D517" s="219" t="s">
        <v>221</v>
      </c>
      <c r="E517" s="219"/>
      <c r="F517" s="220"/>
      <c r="G517" s="221">
        <f t="shared" ref="G517:H517" si="36">G519</f>
        <v>100000</v>
      </c>
      <c r="H517" s="222">
        <f t="shared" si="36"/>
        <v>78048.679999999993</v>
      </c>
      <c r="I517" s="211"/>
    </row>
    <row r="518" spans="1:9" x14ac:dyDescent="0.35">
      <c r="A518" s="223"/>
      <c r="B518" s="224"/>
      <c r="C518" s="224" t="s">
        <v>287</v>
      </c>
      <c r="D518" s="224"/>
      <c r="E518" s="224"/>
      <c r="F518" s="225"/>
      <c r="G518" s="226">
        <f t="shared" ref="G518:H519" si="37">G519</f>
        <v>100000</v>
      </c>
      <c r="H518" s="227">
        <f t="shared" si="37"/>
        <v>78048.679999999993</v>
      </c>
      <c r="I518" s="211"/>
    </row>
    <row r="519" spans="1:9" x14ac:dyDescent="0.35">
      <c r="A519" s="209"/>
      <c r="C519">
        <v>3</v>
      </c>
      <c r="D519" t="s">
        <v>223</v>
      </c>
      <c r="F519" s="210"/>
      <c r="G519" s="211">
        <f t="shared" si="37"/>
        <v>100000</v>
      </c>
      <c r="H519" s="212">
        <f t="shared" si="37"/>
        <v>78048.679999999993</v>
      </c>
      <c r="I519" s="211"/>
    </row>
    <row r="520" spans="1:9" x14ac:dyDescent="0.35">
      <c r="A520" s="209"/>
      <c r="C520">
        <v>32</v>
      </c>
      <c r="D520" t="s">
        <v>224</v>
      </c>
      <c r="F520" s="210"/>
      <c r="G520" s="211">
        <f>G521</f>
        <v>100000</v>
      </c>
      <c r="H520" s="212">
        <f>H521</f>
        <v>78048.679999999993</v>
      </c>
      <c r="I520" s="211"/>
    </row>
    <row r="521" spans="1:9" ht="15" thickBot="1" x14ac:dyDescent="0.4">
      <c r="A521" s="232"/>
      <c r="B521" s="233"/>
      <c r="C521" s="233">
        <v>323</v>
      </c>
      <c r="D521" s="233" t="s">
        <v>235</v>
      </c>
      <c r="E521" s="233"/>
      <c r="F521" s="234"/>
      <c r="G521" s="235">
        <v>100000</v>
      </c>
      <c r="H521" s="236">
        <v>78048.679999999993</v>
      </c>
      <c r="I521" s="211"/>
    </row>
    <row r="522" spans="1:9" ht="16" thickBot="1" x14ac:dyDescent="0.4">
      <c r="A522" s="237" t="s">
        <v>250</v>
      </c>
      <c r="B522" s="205">
        <v>1004</v>
      </c>
      <c r="C522" s="205"/>
      <c r="D522" s="205" t="s">
        <v>288</v>
      </c>
      <c r="E522" s="205"/>
      <c r="F522" s="205"/>
      <c r="G522" s="206">
        <f>G523+G530+G537+G544+G551+G557</f>
        <v>1750000</v>
      </c>
      <c r="H522" s="207">
        <f>H523+H530+H537+H544+H551+H557</f>
        <v>641761.38</v>
      </c>
      <c r="I522" s="208"/>
    </row>
    <row r="523" spans="1:9" x14ac:dyDescent="0.35">
      <c r="A523" s="213"/>
      <c r="B523" s="214"/>
      <c r="C523" s="214" t="s">
        <v>289</v>
      </c>
      <c r="D523" s="214" t="s">
        <v>290</v>
      </c>
      <c r="E523" s="214"/>
      <c r="F523" s="215"/>
      <c r="G523" s="216">
        <f t="shared" ref="G523:H523" si="38">G526</f>
        <v>300000</v>
      </c>
      <c r="H523" s="217">
        <f t="shared" si="38"/>
        <v>6802.5</v>
      </c>
      <c r="I523" s="211"/>
    </row>
    <row r="524" spans="1:9" x14ac:dyDescent="0.35">
      <c r="A524" s="218"/>
      <c r="B524" s="219"/>
      <c r="C524" s="219" t="s">
        <v>291</v>
      </c>
      <c r="D524" s="219" t="s">
        <v>164</v>
      </c>
      <c r="E524" s="219"/>
      <c r="F524" s="220"/>
      <c r="G524" s="221">
        <f t="shared" ref="G524:H524" si="39">G526</f>
        <v>300000</v>
      </c>
      <c r="H524" s="222">
        <f t="shared" si="39"/>
        <v>6802.5</v>
      </c>
      <c r="I524" s="211"/>
    </row>
    <row r="525" spans="1:9" x14ac:dyDescent="0.35">
      <c r="A525" s="223"/>
      <c r="B525" s="224"/>
      <c r="C525" s="224" t="s">
        <v>292</v>
      </c>
      <c r="D525" s="224"/>
      <c r="E525" s="224"/>
      <c r="F525" s="225"/>
      <c r="G525" s="226">
        <f t="shared" ref="G525:H526" si="40">G526</f>
        <v>300000</v>
      </c>
      <c r="H525" s="227">
        <f t="shared" si="40"/>
        <v>6802.5</v>
      </c>
      <c r="I525" s="211"/>
    </row>
    <row r="526" spans="1:9" x14ac:dyDescent="0.35">
      <c r="A526" s="209"/>
      <c r="C526">
        <v>3</v>
      </c>
      <c r="D526" t="s">
        <v>223</v>
      </c>
      <c r="F526" s="210"/>
      <c r="G526" s="211">
        <f t="shared" si="40"/>
        <v>300000</v>
      </c>
      <c r="H526" s="212">
        <f t="shared" si="40"/>
        <v>6802.5</v>
      </c>
      <c r="I526" s="211"/>
    </row>
    <row r="527" spans="1:9" x14ac:dyDescent="0.35">
      <c r="A527" s="209"/>
      <c r="C527">
        <v>32</v>
      </c>
      <c r="D527" t="s">
        <v>224</v>
      </c>
      <c r="F527" s="210"/>
      <c r="G527" s="211">
        <f>SUM(G528:G529)</f>
        <v>300000</v>
      </c>
      <c r="H527" s="212">
        <f>SUM(H528:H529)</f>
        <v>6802.5</v>
      </c>
      <c r="I527" s="211"/>
    </row>
    <row r="528" spans="1:9" x14ac:dyDescent="0.35">
      <c r="A528" s="209"/>
      <c r="C528">
        <v>322</v>
      </c>
      <c r="D528" t="s">
        <v>259</v>
      </c>
      <c r="F528" s="210"/>
      <c r="G528" s="211">
        <v>200000</v>
      </c>
      <c r="H528" s="212"/>
      <c r="I528" s="211"/>
    </row>
    <row r="529" spans="1:9" x14ac:dyDescent="0.35">
      <c r="A529" s="209"/>
      <c r="C529">
        <v>323</v>
      </c>
      <c r="D529" t="s">
        <v>235</v>
      </c>
      <c r="G529" s="211">
        <v>100000</v>
      </c>
      <c r="H529" s="212">
        <v>6802.5</v>
      </c>
      <c r="I529" s="211"/>
    </row>
    <row r="530" spans="1:9" x14ac:dyDescent="0.35">
      <c r="A530" s="213"/>
      <c r="B530" s="214"/>
      <c r="C530" s="214" t="s">
        <v>293</v>
      </c>
      <c r="D530" s="214" t="s">
        <v>294</v>
      </c>
      <c r="E530" s="214"/>
      <c r="F530" s="215"/>
      <c r="G530" s="216">
        <f t="shared" ref="G530:H530" si="41">G533</f>
        <v>300000</v>
      </c>
      <c r="H530" s="217">
        <f t="shared" si="41"/>
        <v>70349.929999999993</v>
      </c>
      <c r="I530" s="211"/>
    </row>
    <row r="531" spans="1:9" x14ac:dyDescent="0.35">
      <c r="A531" s="218"/>
      <c r="B531" s="219"/>
      <c r="C531" s="219" t="s">
        <v>220</v>
      </c>
      <c r="D531" s="219" t="s">
        <v>221</v>
      </c>
      <c r="E531" s="219"/>
      <c r="F531" s="220"/>
      <c r="G531" s="221">
        <f t="shared" ref="G531:H531" si="42">G533</f>
        <v>300000</v>
      </c>
      <c r="H531" s="222">
        <f t="shared" si="42"/>
        <v>70349.929999999993</v>
      </c>
      <c r="I531" s="211"/>
    </row>
    <row r="532" spans="1:9" x14ac:dyDescent="0.35">
      <c r="A532" s="223"/>
      <c r="B532" s="224"/>
      <c r="C532" s="224" t="s">
        <v>295</v>
      </c>
      <c r="D532" s="224"/>
      <c r="E532" s="224"/>
      <c r="F532" s="225"/>
      <c r="G532" s="226">
        <f t="shared" ref="G532:H533" si="43">G533</f>
        <v>300000</v>
      </c>
      <c r="H532" s="227">
        <f t="shared" si="43"/>
        <v>70349.929999999993</v>
      </c>
      <c r="I532" s="211"/>
    </row>
    <row r="533" spans="1:9" x14ac:dyDescent="0.35">
      <c r="A533" s="209"/>
      <c r="C533">
        <v>3</v>
      </c>
      <c r="D533" t="s">
        <v>223</v>
      </c>
      <c r="F533" s="210"/>
      <c r="G533" s="211">
        <f t="shared" si="43"/>
        <v>300000</v>
      </c>
      <c r="H533" s="212">
        <f t="shared" si="43"/>
        <v>70349.929999999993</v>
      </c>
      <c r="I533" s="211"/>
    </row>
    <row r="534" spans="1:9" x14ac:dyDescent="0.35">
      <c r="A534" s="209"/>
      <c r="C534">
        <v>32</v>
      </c>
      <c r="D534" t="s">
        <v>224</v>
      </c>
      <c r="F534" s="210"/>
      <c r="G534" s="211">
        <f>SUM(G535:G536)</f>
        <v>300000</v>
      </c>
      <c r="H534" s="212">
        <f>SUM(H535:H536)</f>
        <v>70349.929999999993</v>
      </c>
      <c r="I534" s="211"/>
    </row>
    <row r="535" spans="1:9" x14ac:dyDescent="0.35">
      <c r="A535" s="209"/>
      <c r="C535">
        <v>322</v>
      </c>
      <c r="D535" t="s">
        <v>259</v>
      </c>
      <c r="F535" s="210"/>
      <c r="G535" s="211">
        <v>250000</v>
      </c>
      <c r="H535" s="212">
        <v>0</v>
      </c>
      <c r="I535" s="211"/>
    </row>
    <row r="536" spans="1:9" x14ac:dyDescent="0.35">
      <c r="A536" s="209"/>
      <c r="C536">
        <v>323</v>
      </c>
      <c r="D536" t="s">
        <v>235</v>
      </c>
      <c r="G536" s="211">
        <v>50000</v>
      </c>
      <c r="H536" s="212">
        <v>70349.929999999993</v>
      </c>
      <c r="I536" s="211"/>
    </row>
    <row r="537" spans="1:9" x14ac:dyDescent="0.35">
      <c r="A537" s="213"/>
      <c r="B537" s="214"/>
      <c r="C537" s="214" t="s">
        <v>296</v>
      </c>
      <c r="D537" s="214" t="s">
        <v>297</v>
      </c>
      <c r="E537" s="214"/>
      <c r="F537" s="215"/>
      <c r="G537" s="216">
        <f t="shared" ref="G537:H537" si="44">G540</f>
        <v>200000</v>
      </c>
      <c r="H537" s="217">
        <f t="shared" si="44"/>
        <v>243340.31</v>
      </c>
      <c r="I537" s="211"/>
    </row>
    <row r="538" spans="1:9" x14ac:dyDescent="0.35">
      <c r="A538" s="218"/>
      <c r="B538" s="219"/>
      <c r="C538" s="219" t="s">
        <v>220</v>
      </c>
      <c r="D538" s="219" t="s">
        <v>221</v>
      </c>
      <c r="E538" s="219"/>
      <c r="F538" s="220"/>
      <c r="G538" s="221">
        <f t="shared" ref="G538:H538" si="45">G540</f>
        <v>200000</v>
      </c>
      <c r="H538" s="222">
        <f t="shared" si="45"/>
        <v>243340.31</v>
      </c>
      <c r="I538" s="211"/>
    </row>
    <row r="539" spans="1:9" x14ac:dyDescent="0.35">
      <c r="A539" s="223"/>
      <c r="B539" s="224"/>
      <c r="C539" s="224" t="s">
        <v>234</v>
      </c>
      <c r="D539" s="224"/>
      <c r="E539" s="224"/>
      <c r="F539" s="225"/>
      <c r="G539" s="226">
        <f t="shared" ref="G539:H540" si="46">G540</f>
        <v>200000</v>
      </c>
      <c r="H539" s="227">
        <f t="shared" si="46"/>
        <v>243340.31</v>
      </c>
      <c r="I539" s="211"/>
    </row>
    <row r="540" spans="1:9" x14ac:dyDescent="0.35">
      <c r="A540" s="209"/>
      <c r="C540">
        <v>3</v>
      </c>
      <c r="D540" t="s">
        <v>223</v>
      </c>
      <c r="F540" s="210"/>
      <c r="G540" s="211">
        <f t="shared" si="46"/>
        <v>200000</v>
      </c>
      <c r="H540" s="212">
        <f t="shared" si="46"/>
        <v>243340.31</v>
      </c>
      <c r="I540" s="211"/>
    </row>
    <row r="541" spans="1:9" x14ac:dyDescent="0.35">
      <c r="A541" s="209"/>
      <c r="C541">
        <v>32</v>
      </c>
      <c r="D541" t="s">
        <v>224</v>
      </c>
      <c r="F541" s="210"/>
      <c r="G541" s="211">
        <f>SUM(G542:G543)</f>
        <v>200000</v>
      </c>
      <c r="H541" s="212">
        <f>SUM(H542:H543)</f>
        <v>243340.31</v>
      </c>
      <c r="I541" s="211"/>
    </row>
    <row r="542" spans="1:9" x14ac:dyDescent="0.35">
      <c r="A542" s="209"/>
      <c r="C542">
        <v>322</v>
      </c>
      <c r="D542" t="s">
        <v>259</v>
      </c>
      <c r="F542" s="210"/>
      <c r="G542" s="211">
        <v>100000</v>
      </c>
      <c r="H542" s="212">
        <v>0</v>
      </c>
      <c r="I542" s="211"/>
    </row>
    <row r="543" spans="1:9" x14ac:dyDescent="0.35">
      <c r="A543" s="209"/>
      <c r="C543">
        <v>323</v>
      </c>
      <c r="D543" t="s">
        <v>235</v>
      </c>
      <c r="G543" s="211">
        <v>100000</v>
      </c>
      <c r="H543" s="212">
        <v>243340.31</v>
      </c>
      <c r="I543" s="211"/>
    </row>
    <row r="544" spans="1:9" x14ac:dyDescent="0.35">
      <c r="A544" s="213"/>
      <c r="B544" s="214"/>
      <c r="C544" s="214" t="s">
        <v>298</v>
      </c>
      <c r="D544" s="214" t="s">
        <v>299</v>
      </c>
      <c r="E544" s="214"/>
      <c r="F544" s="215"/>
      <c r="G544" s="216">
        <f t="shared" ref="G544:H544" si="47">G547</f>
        <v>100000</v>
      </c>
      <c r="H544" s="217">
        <f t="shared" si="47"/>
        <v>14931.25</v>
      </c>
      <c r="I544" s="211"/>
    </row>
    <row r="545" spans="1:9" x14ac:dyDescent="0.35">
      <c r="A545" s="218"/>
      <c r="B545" s="219"/>
      <c r="C545" s="219" t="s">
        <v>220</v>
      </c>
      <c r="D545" s="219" t="s">
        <v>221</v>
      </c>
      <c r="E545" s="219"/>
      <c r="F545" s="220"/>
      <c r="G545" s="221">
        <f t="shared" ref="G545:H545" si="48">G547</f>
        <v>100000</v>
      </c>
      <c r="H545" s="222">
        <f t="shared" si="48"/>
        <v>14931.25</v>
      </c>
      <c r="I545" s="211"/>
    </row>
    <row r="546" spans="1:9" x14ac:dyDescent="0.35">
      <c r="A546" s="223"/>
      <c r="B546" s="224"/>
      <c r="C546" s="224" t="s">
        <v>300</v>
      </c>
      <c r="D546" s="224"/>
      <c r="E546" s="224"/>
      <c r="F546" s="225"/>
      <c r="G546" s="226">
        <f t="shared" ref="G546:H547" si="49">G547</f>
        <v>100000</v>
      </c>
      <c r="H546" s="227">
        <f t="shared" si="49"/>
        <v>14931.25</v>
      </c>
      <c r="I546" s="211"/>
    </row>
    <row r="547" spans="1:9" x14ac:dyDescent="0.35">
      <c r="A547" s="209"/>
      <c r="C547">
        <v>3</v>
      </c>
      <c r="D547" t="s">
        <v>223</v>
      </c>
      <c r="F547" s="210"/>
      <c r="G547" s="211">
        <f t="shared" si="49"/>
        <v>100000</v>
      </c>
      <c r="H547" s="212">
        <f t="shared" si="49"/>
        <v>14931.25</v>
      </c>
      <c r="I547" s="211"/>
    </row>
    <row r="548" spans="1:9" x14ac:dyDescent="0.35">
      <c r="A548" s="209"/>
      <c r="C548">
        <v>32</v>
      </c>
      <c r="D548" t="s">
        <v>224</v>
      </c>
      <c r="F548" s="210"/>
      <c r="G548" s="211">
        <f>SUM(G549:G550)</f>
        <v>100000</v>
      </c>
      <c r="H548" s="212">
        <f>SUM(H549:H550)</f>
        <v>14931.25</v>
      </c>
      <c r="I548" s="211"/>
    </row>
    <row r="549" spans="1:9" x14ac:dyDescent="0.35">
      <c r="A549" s="209"/>
      <c r="C549">
        <v>322</v>
      </c>
      <c r="D549" t="s">
        <v>259</v>
      </c>
      <c r="F549" s="210"/>
      <c r="G549" s="211">
        <v>50000</v>
      </c>
      <c r="H549" s="212">
        <v>0</v>
      </c>
      <c r="I549" s="211"/>
    </row>
    <row r="550" spans="1:9" x14ac:dyDescent="0.35">
      <c r="A550" s="209"/>
      <c r="C550">
        <v>323</v>
      </c>
      <c r="D550" t="s">
        <v>235</v>
      </c>
      <c r="G550" s="211">
        <v>50000</v>
      </c>
      <c r="H550" s="212">
        <v>14931.25</v>
      </c>
      <c r="I550" s="211"/>
    </row>
    <row r="551" spans="1:9" x14ac:dyDescent="0.35">
      <c r="A551" s="213"/>
      <c r="B551" s="214"/>
      <c r="C551" s="214" t="s">
        <v>301</v>
      </c>
      <c r="D551" s="214" t="s">
        <v>64</v>
      </c>
      <c r="E551" s="214"/>
      <c r="F551" s="215"/>
      <c r="G551" s="216">
        <f t="shared" ref="G551:H551" si="50">G554</f>
        <v>800000</v>
      </c>
      <c r="H551" s="217">
        <f t="shared" si="50"/>
        <v>306337.39</v>
      </c>
      <c r="I551" s="211"/>
    </row>
    <row r="552" spans="1:9" x14ac:dyDescent="0.35">
      <c r="A552" s="218"/>
      <c r="B552" s="219"/>
      <c r="C552" s="219" t="s">
        <v>220</v>
      </c>
      <c r="D552" s="219" t="s">
        <v>221</v>
      </c>
      <c r="E552" s="219"/>
      <c r="F552" s="220"/>
      <c r="G552" s="221">
        <f t="shared" ref="G552:H552" si="51">G554</f>
        <v>800000</v>
      </c>
      <c r="H552" s="222">
        <f t="shared" si="51"/>
        <v>306337.39</v>
      </c>
      <c r="I552" s="211"/>
    </row>
    <row r="553" spans="1:9" x14ac:dyDescent="0.35">
      <c r="A553" s="223"/>
      <c r="B553" s="224"/>
      <c r="C553" s="224" t="s">
        <v>234</v>
      </c>
      <c r="D553" s="224"/>
      <c r="E553" s="224"/>
      <c r="F553" s="225"/>
      <c r="G553" s="226">
        <f t="shared" ref="G553:H554" si="52">G554</f>
        <v>800000</v>
      </c>
      <c r="H553" s="227">
        <f t="shared" si="52"/>
        <v>306337.39</v>
      </c>
      <c r="I553" s="211"/>
    </row>
    <row r="554" spans="1:9" x14ac:dyDescent="0.35">
      <c r="A554" s="209"/>
      <c r="C554">
        <v>3</v>
      </c>
      <c r="D554" t="s">
        <v>223</v>
      </c>
      <c r="F554" s="210"/>
      <c r="G554" s="211">
        <f t="shared" si="52"/>
        <v>800000</v>
      </c>
      <c r="H554" s="212">
        <f t="shared" si="52"/>
        <v>306337.39</v>
      </c>
      <c r="I554" s="211"/>
    </row>
    <row r="555" spans="1:9" x14ac:dyDescent="0.35">
      <c r="A555" s="209"/>
      <c r="C555">
        <v>32</v>
      </c>
      <c r="D555" t="s">
        <v>279</v>
      </c>
      <c r="F555" s="210"/>
      <c r="G555" s="211">
        <f>G556</f>
        <v>800000</v>
      </c>
      <c r="H555" s="212">
        <f>H556</f>
        <v>306337.39</v>
      </c>
      <c r="I555" s="211"/>
    </row>
    <row r="556" spans="1:9" ht="15" thickBot="1" x14ac:dyDescent="0.4">
      <c r="A556" s="232"/>
      <c r="B556" s="233"/>
      <c r="C556">
        <v>323</v>
      </c>
      <c r="D556" t="s">
        <v>235</v>
      </c>
      <c r="E556" s="233"/>
      <c r="F556" s="234"/>
      <c r="G556" s="235">
        <v>800000</v>
      </c>
      <c r="H556" s="236">
        <v>306337.39</v>
      </c>
      <c r="I556" s="211"/>
    </row>
    <row r="557" spans="1:9" x14ac:dyDescent="0.35">
      <c r="A557" s="213"/>
      <c r="B557" s="214"/>
      <c r="C557" s="214" t="s">
        <v>302</v>
      </c>
      <c r="D557" s="214" t="s">
        <v>303</v>
      </c>
      <c r="E557" s="214"/>
      <c r="F557" s="215"/>
      <c r="G557" s="216">
        <f t="shared" ref="G557:H557" si="53">G560</f>
        <v>50000</v>
      </c>
      <c r="H557" s="217">
        <f t="shared" si="53"/>
        <v>0</v>
      </c>
      <c r="I557" s="211"/>
    </row>
    <row r="558" spans="1:9" x14ac:dyDescent="0.35">
      <c r="A558" s="218"/>
      <c r="B558" s="219"/>
      <c r="C558" s="219" t="s">
        <v>220</v>
      </c>
      <c r="D558" s="219" t="s">
        <v>221</v>
      </c>
      <c r="E558" s="219"/>
      <c r="F558" s="220"/>
      <c r="G558" s="221">
        <f t="shared" ref="G558:H558" si="54">G560</f>
        <v>50000</v>
      </c>
      <c r="H558" s="222">
        <f t="shared" si="54"/>
        <v>0</v>
      </c>
      <c r="I558" s="211"/>
    </row>
    <row r="559" spans="1:9" x14ac:dyDescent="0.35">
      <c r="A559" s="223"/>
      <c r="B559" s="224"/>
      <c r="C559" s="224" t="s">
        <v>295</v>
      </c>
      <c r="D559" s="224"/>
      <c r="E559" s="224"/>
      <c r="F559" s="225"/>
      <c r="G559" s="226">
        <f t="shared" ref="G559:H560" si="55">G560</f>
        <v>50000</v>
      </c>
      <c r="H559" s="227">
        <f t="shared" si="55"/>
        <v>0</v>
      </c>
      <c r="I559" s="211"/>
    </row>
    <row r="560" spans="1:9" x14ac:dyDescent="0.35">
      <c r="A560" s="209"/>
      <c r="C560">
        <v>3</v>
      </c>
      <c r="D560" t="s">
        <v>223</v>
      </c>
      <c r="F560" s="210"/>
      <c r="G560" s="211">
        <f t="shared" si="55"/>
        <v>50000</v>
      </c>
      <c r="H560" s="212">
        <f t="shared" si="55"/>
        <v>0</v>
      </c>
      <c r="I560" s="211"/>
    </row>
    <row r="561" spans="1:9" x14ac:dyDescent="0.35">
      <c r="A561" s="209"/>
      <c r="C561">
        <v>32</v>
      </c>
      <c r="D561" t="s">
        <v>279</v>
      </c>
      <c r="F561" s="210"/>
      <c r="G561" s="211">
        <f>G562</f>
        <v>50000</v>
      </c>
      <c r="H561" s="212">
        <f>H562</f>
        <v>0</v>
      </c>
      <c r="I561" s="211"/>
    </row>
    <row r="562" spans="1:9" ht="15" thickBot="1" x14ac:dyDescent="0.4">
      <c r="A562" s="232"/>
      <c r="B562" s="233"/>
      <c r="C562" s="233">
        <v>323</v>
      </c>
      <c r="D562" s="233" t="s">
        <v>235</v>
      </c>
      <c r="E562" s="233"/>
      <c r="F562" s="234"/>
      <c r="G562" s="235">
        <v>50000</v>
      </c>
      <c r="H562" s="236">
        <v>0</v>
      </c>
      <c r="I562" s="211"/>
    </row>
    <row r="563" spans="1:9" ht="16" thickBot="1" x14ac:dyDescent="0.4">
      <c r="A563" s="237" t="s">
        <v>250</v>
      </c>
      <c r="B563" s="205">
        <v>1005</v>
      </c>
      <c r="C563" s="205"/>
      <c r="D563" s="205" t="s">
        <v>304</v>
      </c>
      <c r="E563" s="205"/>
      <c r="F563" s="205"/>
      <c r="G563" s="206">
        <f>G564+G570+G576+G582</f>
        <v>2460000</v>
      </c>
      <c r="H563" s="207">
        <f>H564+H570+H576+H582</f>
        <v>297932.46999999997</v>
      </c>
      <c r="I563" s="208"/>
    </row>
    <row r="564" spans="1:9" x14ac:dyDescent="0.35">
      <c r="A564" s="213"/>
      <c r="B564" s="214"/>
      <c r="C564" s="214" t="s">
        <v>305</v>
      </c>
      <c r="D564" s="214" t="s">
        <v>306</v>
      </c>
      <c r="E564" s="214"/>
      <c r="F564" s="215"/>
      <c r="G564" s="216">
        <f t="shared" ref="G564:H564" si="56">G567</f>
        <v>330000</v>
      </c>
      <c r="H564" s="217">
        <f t="shared" si="56"/>
        <v>50864.86</v>
      </c>
      <c r="I564" s="211"/>
    </row>
    <row r="565" spans="1:9" x14ac:dyDescent="0.35">
      <c r="A565" s="218"/>
      <c r="B565" s="219"/>
      <c r="C565" s="219" t="s">
        <v>220</v>
      </c>
      <c r="D565" s="219" t="s">
        <v>221</v>
      </c>
      <c r="E565" s="219"/>
      <c r="F565" s="220"/>
      <c r="G565" s="221">
        <f t="shared" ref="G565:H565" si="57">G567</f>
        <v>330000</v>
      </c>
      <c r="H565" s="222">
        <f t="shared" si="57"/>
        <v>50864.86</v>
      </c>
      <c r="I565" s="211"/>
    </row>
    <row r="566" spans="1:9" x14ac:dyDescent="0.35">
      <c r="A566" s="223"/>
      <c r="B566" s="224"/>
      <c r="C566" s="224" t="s">
        <v>307</v>
      </c>
      <c r="D566" s="224"/>
      <c r="E566" s="224"/>
      <c r="F566" s="225"/>
      <c r="G566" s="226">
        <f t="shared" ref="G566:H567" si="58">G567</f>
        <v>330000</v>
      </c>
      <c r="H566" s="227">
        <f t="shared" si="58"/>
        <v>50864.86</v>
      </c>
      <c r="I566" s="211"/>
    </row>
    <row r="567" spans="1:9" x14ac:dyDescent="0.35">
      <c r="A567" s="209"/>
      <c r="C567">
        <v>3</v>
      </c>
      <c r="D567" t="s">
        <v>223</v>
      </c>
      <c r="F567" s="210"/>
      <c r="G567" s="211">
        <f t="shared" si="58"/>
        <v>330000</v>
      </c>
      <c r="H567" s="212">
        <f t="shared" si="58"/>
        <v>50864.86</v>
      </c>
      <c r="I567" s="211"/>
    </row>
    <row r="568" spans="1:9" x14ac:dyDescent="0.35">
      <c r="A568" s="209"/>
      <c r="C568">
        <v>37</v>
      </c>
      <c r="D568" t="s">
        <v>308</v>
      </c>
      <c r="F568" s="210"/>
      <c r="G568" s="211">
        <f>G569</f>
        <v>330000</v>
      </c>
      <c r="H568" s="212">
        <f>H569</f>
        <v>50864.86</v>
      </c>
      <c r="I568" s="211"/>
    </row>
    <row r="569" spans="1:9" ht="15" thickBot="1" x14ac:dyDescent="0.4">
      <c r="A569" s="232"/>
      <c r="B569" s="233"/>
      <c r="C569" s="233">
        <v>372</v>
      </c>
      <c r="D569" s="233" t="s">
        <v>277</v>
      </c>
      <c r="E569" s="233"/>
      <c r="F569" s="234"/>
      <c r="G569" s="235">
        <v>330000</v>
      </c>
      <c r="H569" s="236">
        <v>50864.86</v>
      </c>
      <c r="I569" s="211"/>
    </row>
    <row r="570" spans="1:9" x14ac:dyDescent="0.35">
      <c r="A570" s="213"/>
      <c r="B570" s="214"/>
      <c r="C570" s="214" t="s">
        <v>309</v>
      </c>
      <c r="D570" s="214" t="s">
        <v>310</v>
      </c>
      <c r="E570" s="214"/>
      <c r="F570" s="215"/>
      <c r="G570" s="216">
        <f t="shared" ref="G570:H570" si="59">G573</f>
        <v>80000</v>
      </c>
      <c r="H570" s="217">
        <f t="shared" si="59"/>
        <v>2400</v>
      </c>
      <c r="I570" s="211"/>
    </row>
    <row r="571" spans="1:9" x14ac:dyDescent="0.35">
      <c r="A571" s="218"/>
      <c r="B571" s="219"/>
      <c r="C571" s="219" t="s">
        <v>220</v>
      </c>
      <c r="D571" s="219" t="s">
        <v>221</v>
      </c>
      <c r="E571" s="219"/>
      <c r="F571" s="220"/>
      <c r="G571" s="221">
        <f t="shared" ref="G571:H571" si="60">G573</f>
        <v>80000</v>
      </c>
      <c r="H571" s="222">
        <f t="shared" si="60"/>
        <v>2400</v>
      </c>
      <c r="I571" s="211"/>
    </row>
    <row r="572" spans="1:9" x14ac:dyDescent="0.35">
      <c r="A572" s="223"/>
      <c r="B572" s="224"/>
      <c r="C572" s="224"/>
      <c r="D572" s="224" t="s">
        <v>307</v>
      </c>
      <c r="E572" s="224"/>
      <c r="F572" s="225"/>
      <c r="G572" s="226">
        <f t="shared" ref="G572:H573" si="61">G573</f>
        <v>80000</v>
      </c>
      <c r="H572" s="227">
        <f t="shared" si="61"/>
        <v>2400</v>
      </c>
      <c r="I572" s="211"/>
    </row>
    <row r="573" spans="1:9" x14ac:dyDescent="0.35">
      <c r="A573" s="209"/>
      <c r="C573">
        <v>3</v>
      </c>
      <c r="D573" t="s">
        <v>223</v>
      </c>
      <c r="F573" s="210"/>
      <c r="G573" s="211">
        <f t="shared" si="61"/>
        <v>80000</v>
      </c>
      <c r="H573" s="212">
        <f t="shared" si="61"/>
        <v>2400</v>
      </c>
      <c r="I573" s="211"/>
    </row>
    <row r="574" spans="1:9" x14ac:dyDescent="0.35">
      <c r="A574" s="209"/>
      <c r="C574">
        <v>37</v>
      </c>
      <c r="D574" t="s">
        <v>308</v>
      </c>
      <c r="F574" s="210"/>
      <c r="G574" s="211">
        <f>G575</f>
        <v>80000</v>
      </c>
      <c r="H574" s="212">
        <f>H575</f>
        <v>2400</v>
      </c>
      <c r="I574" s="211"/>
    </row>
    <row r="575" spans="1:9" ht="15" thickBot="1" x14ac:dyDescent="0.4">
      <c r="A575" s="232"/>
      <c r="B575" s="233"/>
      <c r="C575" s="233">
        <v>372</v>
      </c>
      <c r="D575" s="233" t="s">
        <v>277</v>
      </c>
      <c r="E575" s="233"/>
      <c r="F575" s="234"/>
      <c r="G575" s="235">
        <v>80000</v>
      </c>
      <c r="H575" s="236">
        <v>2400</v>
      </c>
      <c r="I575" s="211"/>
    </row>
    <row r="576" spans="1:9" x14ac:dyDescent="0.35">
      <c r="A576" s="213"/>
      <c r="B576" s="214"/>
      <c r="C576" s="214" t="s">
        <v>311</v>
      </c>
      <c r="D576" s="214" t="s">
        <v>312</v>
      </c>
      <c r="E576" s="214"/>
      <c r="F576" s="215"/>
      <c r="G576" s="216">
        <f t="shared" ref="G576:H576" si="62">G579</f>
        <v>550000</v>
      </c>
      <c r="H576" s="217">
        <f t="shared" si="62"/>
        <v>0</v>
      </c>
      <c r="I576" s="211"/>
    </row>
    <row r="577" spans="1:9" x14ac:dyDescent="0.35">
      <c r="A577" s="218"/>
      <c r="B577" s="219"/>
      <c r="C577" s="219" t="s">
        <v>220</v>
      </c>
      <c r="D577" s="219" t="s">
        <v>221</v>
      </c>
      <c r="E577" s="219"/>
      <c r="F577" s="220"/>
      <c r="G577" s="221">
        <f t="shared" ref="G577:H577" si="63">G579</f>
        <v>550000</v>
      </c>
      <c r="H577" s="222">
        <f t="shared" si="63"/>
        <v>0</v>
      </c>
      <c r="I577" s="211"/>
    </row>
    <row r="578" spans="1:9" x14ac:dyDescent="0.35">
      <c r="A578" s="223"/>
      <c r="B578" s="224"/>
      <c r="C578" s="224" t="s">
        <v>313</v>
      </c>
      <c r="D578" s="224"/>
      <c r="E578" s="224"/>
      <c r="F578" s="225"/>
      <c r="G578" s="226">
        <f t="shared" ref="G578:H579" si="64">G579</f>
        <v>550000</v>
      </c>
      <c r="H578" s="227">
        <f t="shared" si="64"/>
        <v>0</v>
      </c>
      <c r="I578" s="211"/>
    </row>
    <row r="579" spans="1:9" x14ac:dyDescent="0.35">
      <c r="A579" s="209"/>
      <c r="C579">
        <v>3</v>
      </c>
      <c r="D579" t="s">
        <v>223</v>
      </c>
      <c r="F579" s="210"/>
      <c r="G579" s="211">
        <f t="shared" si="64"/>
        <v>550000</v>
      </c>
      <c r="H579" s="212">
        <f t="shared" si="64"/>
        <v>0</v>
      </c>
      <c r="I579" s="211"/>
    </row>
    <row r="580" spans="1:9" x14ac:dyDescent="0.35">
      <c r="A580" s="209"/>
      <c r="C580">
        <v>37</v>
      </c>
      <c r="D580" t="s">
        <v>308</v>
      </c>
      <c r="F580" s="210"/>
      <c r="G580" s="211">
        <f>G581</f>
        <v>550000</v>
      </c>
      <c r="H580" s="212">
        <f>H581</f>
        <v>0</v>
      </c>
      <c r="I580" s="211"/>
    </row>
    <row r="581" spans="1:9" ht="15" thickBot="1" x14ac:dyDescent="0.4">
      <c r="A581" s="232"/>
      <c r="B581" s="233"/>
      <c r="C581" s="233">
        <v>372</v>
      </c>
      <c r="D581" s="233" t="s">
        <v>277</v>
      </c>
      <c r="E581" s="233"/>
      <c r="F581" s="234"/>
      <c r="G581" s="235">
        <v>550000</v>
      </c>
      <c r="H581" s="236">
        <v>0</v>
      </c>
      <c r="I581" s="211"/>
    </row>
    <row r="582" spans="1:9" x14ac:dyDescent="0.35">
      <c r="A582" s="213"/>
      <c r="B582" s="214"/>
      <c r="C582" s="214" t="s">
        <v>314</v>
      </c>
      <c r="D582" s="214" t="s">
        <v>315</v>
      </c>
      <c r="E582" s="214"/>
      <c r="F582" s="215"/>
      <c r="G582" s="216">
        <f t="shared" ref="G582:H582" si="65">G585</f>
        <v>1500000</v>
      </c>
      <c r="H582" s="217">
        <f t="shared" si="65"/>
        <v>244667.61</v>
      </c>
      <c r="I582" s="211"/>
    </row>
    <row r="583" spans="1:9" x14ac:dyDescent="0.35">
      <c r="A583" s="218"/>
      <c r="B583" s="219"/>
      <c r="C583" s="219" t="s">
        <v>245</v>
      </c>
      <c r="D583" s="219" t="s">
        <v>316</v>
      </c>
      <c r="E583" s="219"/>
      <c r="F583" s="220"/>
      <c r="G583" s="221">
        <f t="shared" ref="G583:H583" si="66">G585</f>
        <v>1500000</v>
      </c>
      <c r="H583" s="222">
        <f t="shared" si="66"/>
        <v>244667.61</v>
      </c>
      <c r="I583" s="211"/>
    </row>
    <row r="584" spans="1:9" x14ac:dyDescent="0.35">
      <c r="A584" s="223"/>
      <c r="B584" s="224"/>
      <c r="C584" s="224" t="s">
        <v>307</v>
      </c>
      <c r="D584" s="224"/>
      <c r="E584" s="224"/>
      <c r="F584" s="225"/>
      <c r="G584" s="226">
        <f t="shared" ref="G584:H584" si="67">G585</f>
        <v>1500000</v>
      </c>
      <c r="H584" s="227">
        <f t="shared" si="67"/>
        <v>244667.61</v>
      </c>
      <c r="I584" s="211"/>
    </row>
    <row r="585" spans="1:9" x14ac:dyDescent="0.35">
      <c r="A585" s="209"/>
      <c r="C585">
        <v>3</v>
      </c>
      <c r="D585" t="s">
        <v>223</v>
      </c>
      <c r="F585" s="210"/>
      <c r="G585" s="211">
        <f>G586+G589</f>
        <v>1500000</v>
      </c>
      <c r="H585" s="212">
        <f>H586+H589</f>
        <v>244667.61</v>
      </c>
      <c r="I585" s="211"/>
    </row>
    <row r="586" spans="1:9" x14ac:dyDescent="0.35">
      <c r="A586" s="209"/>
      <c r="C586">
        <v>31</v>
      </c>
      <c r="D586" t="s">
        <v>224</v>
      </c>
      <c r="F586" s="210"/>
      <c r="G586" s="211">
        <f>SUM(G587:G588)</f>
        <v>698000</v>
      </c>
      <c r="H586" s="212">
        <f>SUM(H587:H588)</f>
        <v>220942.36</v>
      </c>
      <c r="I586" s="211"/>
    </row>
    <row r="587" spans="1:9" x14ac:dyDescent="0.35">
      <c r="A587" s="209"/>
      <c r="C587">
        <v>311</v>
      </c>
      <c r="D587" t="s">
        <v>254</v>
      </c>
      <c r="F587" s="210"/>
      <c r="G587" s="211">
        <v>600000</v>
      </c>
      <c r="H587" s="212">
        <v>189650.08</v>
      </c>
      <c r="I587" s="211"/>
    </row>
    <row r="588" spans="1:9" x14ac:dyDescent="0.35">
      <c r="A588" s="209"/>
      <c r="C588">
        <v>313</v>
      </c>
      <c r="D588" t="s">
        <v>256</v>
      </c>
      <c r="G588" s="211">
        <v>98000</v>
      </c>
      <c r="H588" s="212">
        <v>31292.28</v>
      </c>
      <c r="I588" s="211"/>
    </row>
    <row r="589" spans="1:9" x14ac:dyDescent="0.35">
      <c r="A589" s="209"/>
      <c r="C589">
        <v>32</v>
      </c>
      <c r="D589" t="s">
        <v>235</v>
      </c>
      <c r="G589" s="211">
        <f>SUM(G590:G591)</f>
        <v>802000</v>
      </c>
      <c r="H589" s="212">
        <f>SUM(H590:H591)</f>
        <v>23725.25</v>
      </c>
      <c r="I589" s="211"/>
    </row>
    <row r="590" spans="1:9" x14ac:dyDescent="0.35">
      <c r="A590" s="209"/>
      <c r="C590">
        <v>321</v>
      </c>
      <c r="D590" t="s">
        <v>258</v>
      </c>
      <c r="G590" s="211">
        <v>25000</v>
      </c>
      <c r="H590" s="212">
        <v>7710.25</v>
      </c>
      <c r="I590" s="211"/>
    </row>
    <row r="591" spans="1:9" ht="15" thickBot="1" x14ac:dyDescent="0.4">
      <c r="A591" s="232"/>
      <c r="B591" s="233"/>
      <c r="C591" s="233">
        <v>322</v>
      </c>
      <c r="D591" s="233" t="s">
        <v>259</v>
      </c>
      <c r="E591" s="233"/>
      <c r="F591" s="234"/>
      <c r="G591" s="235">
        <v>777000</v>
      </c>
      <c r="H591" s="236">
        <v>16015</v>
      </c>
      <c r="I591" s="211"/>
    </row>
    <row r="592" spans="1:9" ht="16" thickBot="1" x14ac:dyDescent="0.4">
      <c r="A592" s="237" t="s">
        <v>250</v>
      </c>
      <c r="B592" s="205">
        <v>1006</v>
      </c>
      <c r="C592" s="205"/>
      <c r="D592" s="205" t="s">
        <v>317</v>
      </c>
      <c r="E592" s="205"/>
      <c r="F592" s="205"/>
      <c r="G592" s="206">
        <f>G593+G599+G605+G611+G617+G623+G629+G635+G641+G647</f>
        <v>1172000</v>
      </c>
      <c r="H592" s="207">
        <f>H593+H599+H605+H611+H617+H623+H629+H635+H641+H647</f>
        <v>195780.94</v>
      </c>
      <c r="I592" s="208"/>
    </row>
    <row r="593" spans="1:9" x14ac:dyDescent="0.35">
      <c r="A593" s="213"/>
      <c r="B593" s="214"/>
      <c r="C593" s="214" t="s">
        <v>318</v>
      </c>
      <c r="D593" s="214" t="s">
        <v>319</v>
      </c>
      <c r="E593" s="214"/>
      <c r="F593" s="215"/>
      <c r="G593" s="216">
        <f t="shared" ref="G593:H593" si="68">G596</f>
        <v>60000</v>
      </c>
      <c r="H593" s="217">
        <f t="shared" si="68"/>
        <v>32248.94</v>
      </c>
      <c r="I593" s="211"/>
    </row>
    <row r="594" spans="1:9" x14ac:dyDescent="0.35">
      <c r="A594" s="218"/>
      <c r="B594" s="219"/>
      <c r="C594" s="219" t="s">
        <v>220</v>
      </c>
      <c r="D594" s="219" t="s">
        <v>221</v>
      </c>
      <c r="E594" s="219"/>
      <c r="F594" s="220"/>
      <c r="G594" s="221">
        <f t="shared" ref="G594:H594" si="69">G596</f>
        <v>60000</v>
      </c>
      <c r="H594" s="222">
        <f t="shared" si="69"/>
        <v>32248.94</v>
      </c>
      <c r="I594" s="211"/>
    </row>
    <row r="595" spans="1:9" x14ac:dyDescent="0.35">
      <c r="A595" s="223"/>
      <c r="B595" s="224"/>
      <c r="C595" s="224" t="s">
        <v>320</v>
      </c>
      <c r="D595" s="224"/>
      <c r="E595" s="224"/>
      <c r="F595" s="225"/>
      <c r="G595" s="226">
        <f t="shared" ref="G595:H596" si="70">G596</f>
        <v>60000</v>
      </c>
      <c r="H595" s="227">
        <f t="shared" si="70"/>
        <v>32248.94</v>
      </c>
      <c r="I595" s="211"/>
    </row>
    <row r="596" spans="1:9" x14ac:dyDescent="0.35">
      <c r="A596" s="209"/>
      <c r="C596">
        <v>3</v>
      </c>
      <c r="D596" t="s">
        <v>223</v>
      </c>
      <c r="F596" s="210"/>
      <c r="G596" s="211">
        <f t="shared" si="70"/>
        <v>60000</v>
      </c>
      <c r="H596" s="212">
        <f t="shared" si="70"/>
        <v>32248.94</v>
      </c>
      <c r="I596" s="211"/>
    </row>
    <row r="597" spans="1:9" x14ac:dyDescent="0.35">
      <c r="A597" s="209"/>
      <c r="C597">
        <v>38</v>
      </c>
      <c r="D597" t="s">
        <v>279</v>
      </c>
      <c r="F597" s="210"/>
      <c r="G597" s="211">
        <f>G598</f>
        <v>60000</v>
      </c>
      <c r="H597" s="212">
        <f>H598</f>
        <v>32248.94</v>
      </c>
      <c r="I597" s="211"/>
    </row>
    <row r="598" spans="1:9" ht="15" thickBot="1" x14ac:dyDescent="0.4">
      <c r="A598" s="232"/>
      <c r="B598" s="233"/>
      <c r="C598" s="233">
        <v>381</v>
      </c>
      <c r="D598" s="233" t="s">
        <v>321</v>
      </c>
      <c r="E598" s="233"/>
      <c r="F598" s="234"/>
      <c r="G598" s="235">
        <v>60000</v>
      </c>
      <c r="H598" s="236">
        <v>32248.94</v>
      </c>
      <c r="I598" s="211"/>
    </row>
    <row r="599" spans="1:9" x14ac:dyDescent="0.35">
      <c r="A599" s="213"/>
      <c r="B599" s="214"/>
      <c r="C599" s="214" t="s">
        <v>322</v>
      </c>
      <c r="D599" s="214" t="s">
        <v>323</v>
      </c>
      <c r="E599" s="214"/>
      <c r="F599" s="215"/>
      <c r="G599" s="216">
        <f t="shared" ref="G599:H599" si="71">G602</f>
        <v>80000</v>
      </c>
      <c r="H599" s="217">
        <f t="shared" si="71"/>
        <v>0</v>
      </c>
      <c r="I599" s="211"/>
    </row>
    <row r="600" spans="1:9" x14ac:dyDescent="0.35">
      <c r="A600" s="218"/>
      <c r="B600" s="219"/>
      <c r="C600" s="219" t="s">
        <v>220</v>
      </c>
      <c r="D600" s="219" t="s">
        <v>221</v>
      </c>
      <c r="E600" s="219"/>
      <c r="F600" s="220"/>
      <c r="G600" s="221">
        <f t="shared" ref="G600:H600" si="72">G602</f>
        <v>80000</v>
      </c>
      <c r="H600" s="222">
        <f t="shared" si="72"/>
        <v>0</v>
      </c>
      <c r="I600" s="211"/>
    </row>
    <row r="601" spans="1:9" x14ac:dyDescent="0.35">
      <c r="A601" s="223"/>
      <c r="B601" s="224"/>
      <c r="C601" s="224" t="s">
        <v>320</v>
      </c>
      <c r="D601" s="224"/>
      <c r="E601" s="224"/>
      <c r="F601" s="225"/>
      <c r="G601" s="226">
        <f t="shared" ref="G601:H602" si="73">G602</f>
        <v>80000</v>
      </c>
      <c r="H601" s="227">
        <f t="shared" si="73"/>
        <v>0</v>
      </c>
      <c r="I601" s="211"/>
    </row>
    <row r="602" spans="1:9" x14ac:dyDescent="0.35">
      <c r="A602" s="209"/>
      <c r="C602">
        <v>3</v>
      </c>
      <c r="D602" t="s">
        <v>223</v>
      </c>
      <c r="F602" s="210"/>
      <c r="G602" s="211">
        <f t="shared" si="73"/>
        <v>80000</v>
      </c>
      <c r="H602" s="212">
        <f t="shared" si="73"/>
        <v>0</v>
      </c>
      <c r="I602" s="211"/>
    </row>
    <row r="603" spans="1:9" x14ac:dyDescent="0.35">
      <c r="A603" s="209"/>
      <c r="C603">
        <v>38</v>
      </c>
      <c r="D603" t="s">
        <v>279</v>
      </c>
      <c r="F603" s="210"/>
      <c r="G603" s="211">
        <f>G604</f>
        <v>80000</v>
      </c>
      <c r="H603" s="212">
        <f>H604</f>
        <v>0</v>
      </c>
      <c r="I603" s="211"/>
    </row>
    <row r="604" spans="1:9" ht="15" thickBot="1" x14ac:dyDescent="0.4">
      <c r="A604" s="232"/>
      <c r="B604" s="233"/>
      <c r="C604" s="233">
        <v>381</v>
      </c>
      <c r="D604" s="233" t="s">
        <v>321</v>
      </c>
      <c r="E604" s="233"/>
      <c r="F604" s="234"/>
      <c r="G604" s="235">
        <v>80000</v>
      </c>
      <c r="H604" s="236">
        <v>0</v>
      </c>
      <c r="I604" s="211"/>
    </row>
    <row r="605" spans="1:9" x14ac:dyDescent="0.35">
      <c r="A605" s="213"/>
      <c r="B605" s="214"/>
      <c r="C605" s="214" t="s">
        <v>324</v>
      </c>
      <c r="D605" s="214" t="s">
        <v>325</v>
      </c>
      <c r="E605" s="214"/>
      <c r="F605" s="215"/>
      <c r="G605" s="216">
        <f t="shared" ref="G605:H605" si="74">G608</f>
        <v>600000</v>
      </c>
      <c r="H605" s="217">
        <f t="shared" si="74"/>
        <v>112500</v>
      </c>
      <c r="I605" s="211"/>
    </row>
    <row r="606" spans="1:9" x14ac:dyDescent="0.35">
      <c r="A606" s="218"/>
      <c r="B606" s="219"/>
      <c r="C606" s="219" t="s">
        <v>220</v>
      </c>
      <c r="D606" s="219" t="s">
        <v>221</v>
      </c>
      <c r="E606" s="219"/>
      <c r="F606" s="220"/>
      <c r="G606" s="221">
        <f t="shared" ref="G606:H606" si="75">G608</f>
        <v>600000</v>
      </c>
      <c r="H606" s="222">
        <f t="shared" si="75"/>
        <v>112500</v>
      </c>
      <c r="I606" s="211"/>
    </row>
    <row r="607" spans="1:9" x14ac:dyDescent="0.35">
      <c r="A607" s="223"/>
      <c r="B607" s="224"/>
      <c r="C607" s="224" t="s">
        <v>326</v>
      </c>
      <c r="D607" s="224"/>
      <c r="E607" s="224"/>
      <c r="F607" s="225"/>
      <c r="G607" s="226">
        <f t="shared" ref="G607:H608" si="76">G608</f>
        <v>600000</v>
      </c>
      <c r="H607" s="227">
        <f t="shared" si="76"/>
        <v>112500</v>
      </c>
      <c r="I607" s="211"/>
    </row>
    <row r="608" spans="1:9" x14ac:dyDescent="0.35">
      <c r="A608" s="209"/>
      <c r="C608">
        <v>3</v>
      </c>
      <c r="D608" t="s">
        <v>223</v>
      </c>
      <c r="F608" s="210"/>
      <c r="G608" s="211">
        <f t="shared" si="76"/>
        <v>600000</v>
      </c>
      <c r="H608" s="212">
        <f t="shared" si="76"/>
        <v>112500</v>
      </c>
      <c r="I608" s="211"/>
    </row>
    <row r="609" spans="1:9" x14ac:dyDescent="0.35">
      <c r="A609" s="209"/>
      <c r="C609">
        <v>38</v>
      </c>
      <c r="D609" t="s">
        <v>279</v>
      </c>
      <c r="F609" s="210"/>
      <c r="G609" s="211">
        <f>G610</f>
        <v>600000</v>
      </c>
      <c r="H609" s="212">
        <f>H610</f>
        <v>112500</v>
      </c>
      <c r="I609" s="211"/>
    </row>
    <row r="610" spans="1:9" ht="15" thickBot="1" x14ac:dyDescent="0.4">
      <c r="A610" s="232"/>
      <c r="B610" s="233"/>
      <c r="C610" s="233">
        <v>381</v>
      </c>
      <c r="D610" s="233" t="s">
        <v>321</v>
      </c>
      <c r="E610" s="233"/>
      <c r="F610" s="234"/>
      <c r="G610" s="235">
        <v>600000</v>
      </c>
      <c r="H610" s="236">
        <v>112500</v>
      </c>
      <c r="I610" s="211"/>
    </row>
    <row r="611" spans="1:9" x14ac:dyDescent="0.35">
      <c r="A611" s="213"/>
      <c r="B611" s="214"/>
      <c r="C611" s="214" t="s">
        <v>327</v>
      </c>
      <c r="D611" s="214" t="s">
        <v>328</v>
      </c>
      <c r="E611" s="214"/>
      <c r="F611" s="215"/>
      <c r="G611" s="216">
        <f t="shared" ref="G611:H611" si="77">G614</f>
        <v>270000</v>
      </c>
      <c r="H611" s="217">
        <f t="shared" si="77"/>
        <v>28000</v>
      </c>
      <c r="I611" s="211"/>
    </row>
    <row r="612" spans="1:9" x14ac:dyDescent="0.35">
      <c r="A612" s="218"/>
      <c r="B612" s="219"/>
      <c r="C612" s="219" t="s">
        <v>220</v>
      </c>
      <c r="D612" s="219" t="s">
        <v>221</v>
      </c>
      <c r="E612" s="219"/>
      <c r="F612" s="220"/>
      <c r="G612" s="221">
        <f t="shared" ref="G612:H612" si="78">G614</f>
        <v>270000</v>
      </c>
      <c r="H612" s="222">
        <f t="shared" si="78"/>
        <v>28000</v>
      </c>
      <c r="I612" s="211"/>
    </row>
    <row r="613" spans="1:9" x14ac:dyDescent="0.35">
      <c r="A613" s="223"/>
      <c r="B613" s="224"/>
      <c r="C613" s="224" t="s">
        <v>329</v>
      </c>
      <c r="D613" s="224"/>
      <c r="E613" s="224"/>
      <c r="F613" s="225"/>
      <c r="G613" s="226">
        <f t="shared" ref="G613:H614" si="79">G614</f>
        <v>270000</v>
      </c>
      <c r="H613" s="227">
        <f t="shared" si="79"/>
        <v>28000</v>
      </c>
      <c r="I613" s="211"/>
    </row>
    <row r="614" spans="1:9" x14ac:dyDescent="0.35">
      <c r="A614" s="209"/>
      <c r="C614">
        <v>3</v>
      </c>
      <c r="D614" t="s">
        <v>223</v>
      </c>
      <c r="F614" s="210"/>
      <c r="G614" s="211">
        <f t="shared" si="79"/>
        <v>270000</v>
      </c>
      <c r="H614" s="212">
        <f t="shared" si="79"/>
        <v>28000</v>
      </c>
      <c r="I614" s="211"/>
    </row>
    <row r="615" spans="1:9" x14ac:dyDescent="0.35">
      <c r="A615" s="209"/>
      <c r="C615">
        <v>38</v>
      </c>
      <c r="D615" t="s">
        <v>279</v>
      </c>
      <c r="F615" s="210"/>
      <c r="G615" s="211">
        <f>G616</f>
        <v>270000</v>
      </c>
      <c r="H615" s="212">
        <f>H616</f>
        <v>28000</v>
      </c>
      <c r="I615" s="211"/>
    </row>
    <row r="616" spans="1:9" ht="15" thickBot="1" x14ac:dyDescent="0.4">
      <c r="A616" s="232"/>
      <c r="B616" s="233"/>
      <c r="C616" s="233">
        <v>381</v>
      </c>
      <c r="D616" s="233" t="s">
        <v>321</v>
      </c>
      <c r="E616" s="233"/>
      <c r="F616" s="234"/>
      <c r="G616" s="235">
        <v>270000</v>
      </c>
      <c r="H616" s="236">
        <v>28000</v>
      </c>
      <c r="I616" s="211"/>
    </row>
    <row r="617" spans="1:9" x14ac:dyDescent="0.35">
      <c r="A617" s="213"/>
      <c r="B617" s="214"/>
      <c r="C617" s="214" t="s">
        <v>330</v>
      </c>
      <c r="D617" s="214" t="s">
        <v>331</v>
      </c>
      <c r="E617" s="214"/>
      <c r="F617" s="215"/>
      <c r="G617" s="216">
        <f t="shared" ref="G617:H617" si="80">G620</f>
        <v>70000</v>
      </c>
      <c r="H617" s="217">
        <f t="shared" si="80"/>
        <v>0</v>
      </c>
      <c r="I617" s="211"/>
    </row>
    <row r="618" spans="1:9" x14ac:dyDescent="0.35">
      <c r="A618" s="218"/>
      <c r="B618" s="219"/>
      <c r="C618" s="219" t="s">
        <v>220</v>
      </c>
      <c r="D618" s="219" t="s">
        <v>221</v>
      </c>
      <c r="E618" s="219"/>
      <c r="F618" s="220"/>
      <c r="G618" s="221">
        <f t="shared" ref="G618:H618" si="81">G620</f>
        <v>70000</v>
      </c>
      <c r="H618" s="222">
        <f t="shared" si="81"/>
        <v>0</v>
      </c>
      <c r="I618" s="211"/>
    </row>
    <row r="619" spans="1:9" x14ac:dyDescent="0.35">
      <c r="A619" s="223"/>
      <c r="B619" s="224"/>
      <c r="C619" s="224" t="s">
        <v>332</v>
      </c>
      <c r="D619" s="224"/>
      <c r="E619" s="224"/>
      <c r="F619" s="225"/>
      <c r="G619" s="226">
        <f t="shared" ref="G619:H620" si="82">G620</f>
        <v>70000</v>
      </c>
      <c r="H619" s="227">
        <f t="shared" si="82"/>
        <v>0</v>
      </c>
      <c r="I619" s="211"/>
    </row>
    <row r="620" spans="1:9" x14ac:dyDescent="0.35">
      <c r="A620" s="209"/>
      <c r="C620">
        <v>3</v>
      </c>
      <c r="D620" t="s">
        <v>223</v>
      </c>
      <c r="F620" s="210"/>
      <c r="G620" s="211">
        <f t="shared" si="82"/>
        <v>70000</v>
      </c>
      <c r="H620" s="212">
        <f t="shared" si="82"/>
        <v>0</v>
      </c>
      <c r="I620" s="211"/>
    </row>
    <row r="621" spans="1:9" x14ac:dyDescent="0.35">
      <c r="A621" s="209"/>
      <c r="C621">
        <v>38</v>
      </c>
      <c r="D621" t="s">
        <v>279</v>
      </c>
      <c r="F621" s="210"/>
      <c r="G621" s="211">
        <f>G622</f>
        <v>70000</v>
      </c>
      <c r="H621" s="212">
        <f>H622</f>
        <v>0</v>
      </c>
      <c r="I621" s="211"/>
    </row>
    <row r="622" spans="1:9" ht="15" thickBot="1" x14ac:dyDescent="0.4">
      <c r="A622" s="232"/>
      <c r="B622" s="233"/>
      <c r="C622" s="233">
        <v>381</v>
      </c>
      <c r="D622" s="233" t="s">
        <v>321</v>
      </c>
      <c r="E622" s="233"/>
      <c r="F622" s="234"/>
      <c r="G622" s="235">
        <v>70000</v>
      </c>
      <c r="H622" s="236">
        <v>0</v>
      </c>
      <c r="I622" s="211"/>
    </row>
    <row r="623" spans="1:9" x14ac:dyDescent="0.35">
      <c r="A623" s="213"/>
      <c r="B623" s="214"/>
      <c r="C623" s="214" t="s">
        <v>333</v>
      </c>
      <c r="D623" s="214" t="s">
        <v>334</v>
      </c>
      <c r="E623" s="214"/>
      <c r="F623" s="215"/>
      <c r="G623" s="216">
        <f t="shared" ref="G623:H623" si="83">G626</f>
        <v>25000</v>
      </c>
      <c r="H623" s="217">
        <f t="shared" si="83"/>
        <v>0</v>
      </c>
      <c r="I623" s="211"/>
    </row>
    <row r="624" spans="1:9" x14ac:dyDescent="0.35">
      <c r="A624" s="218"/>
      <c r="B624" s="219"/>
      <c r="C624" s="219" t="s">
        <v>220</v>
      </c>
      <c r="D624" s="219" t="s">
        <v>221</v>
      </c>
      <c r="E624" s="219"/>
      <c r="F624" s="220"/>
      <c r="G624" s="221">
        <f t="shared" ref="G624:H624" si="84">G626</f>
        <v>25000</v>
      </c>
      <c r="H624" s="222">
        <f t="shared" si="84"/>
        <v>0</v>
      </c>
      <c r="I624" s="211"/>
    </row>
    <row r="625" spans="1:9" x14ac:dyDescent="0.35">
      <c r="A625" s="223"/>
      <c r="B625" s="224"/>
      <c r="C625" s="224" t="s">
        <v>222</v>
      </c>
      <c r="D625" s="224"/>
      <c r="E625" s="224"/>
      <c r="F625" s="225"/>
      <c r="G625" s="226">
        <f t="shared" ref="G625:H626" si="85">G626</f>
        <v>25000</v>
      </c>
      <c r="H625" s="227">
        <f t="shared" si="85"/>
        <v>0</v>
      </c>
      <c r="I625" s="211"/>
    </row>
    <row r="626" spans="1:9" x14ac:dyDescent="0.35">
      <c r="A626" s="209"/>
      <c r="C626">
        <v>3</v>
      </c>
      <c r="D626" t="s">
        <v>223</v>
      </c>
      <c r="F626" s="210"/>
      <c r="G626" s="211">
        <f t="shared" si="85"/>
        <v>25000</v>
      </c>
      <c r="H626" s="212">
        <f t="shared" si="85"/>
        <v>0</v>
      </c>
      <c r="I626" s="211"/>
    </row>
    <row r="627" spans="1:9" x14ac:dyDescent="0.35">
      <c r="A627" s="209"/>
      <c r="C627">
        <v>38</v>
      </c>
      <c r="D627" t="s">
        <v>279</v>
      </c>
      <c r="F627" s="210"/>
      <c r="G627" s="211">
        <f>G628</f>
        <v>25000</v>
      </c>
      <c r="H627" s="212">
        <f>H628</f>
        <v>0</v>
      </c>
      <c r="I627" s="211"/>
    </row>
    <row r="628" spans="1:9" ht="15" thickBot="1" x14ac:dyDescent="0.4">
      <c r="A628" s="232"/>
      <c r="B628" s="233"/>
      <c r="C628" s="233">
        <v>381</v>
      </c>
      <c r="D628" s="233" t="s">
        <v>321</v>
      </c>
      <c r="E628" s="233"/>
      <c r="F628" s="234"/>
      <c r="G628" s="235">
        <v>25000</v>
      </c>
      <c r="H628" s="236">
        <v>0</v>
      </c>
      <c r="I628" s="211"/>
    </row>
    <row r="629" spans="1:9" x14ac:dyDescent="0.35">
      <c r="A629" s="213"/>
      <c r="B629" s="214"/>
      <c r="C629" s="214" t="s">
        <v>335</v>
      </c>
      <c r="D629" s="214" t="s">
        <v>336</v>
      </c>
      <c r="E629" s="214"/>
      <c r="F629" s="215"/>
      <c r="G629" s="216">
        <f t="shared" ref="G629:H629" si="86">G632</f>
        <v>7000</v>
      </c>
      <c r="H629" s="217">
        <f t="shared" si="86"/>
        <v>0</v>
      </c>
      <c r="I629" s="211"/>
    </row>
    <row r="630" spans="1:9" x14ac:dyDescent="0.35">
      <c r="A630" s="218"/>
      <c r="B630" s="219"/>
      <c r="C630" s="219" t="s">
        <v>220</v>
      </c>
      <c r="D630" s="219" t="s">
        <v>221</v>
      </c>
      <c r="E630" s="219"/>
      <c r="F630" s="220"/>
      <c r="G630" s="221">
        <f t="shared" ref="G630:H630" si="87">G632</f>
        <v>7000</v>
      </c>
      <c r="H630" s="222">
        <f t="shared" si="87"/>
        <v>0</v>
      </c>
      <c r="I630" s="211"/>
    </row>
    <row r="631" spans="1:9" x14ac:dyDescent="0.35">
      <c r="A631" s="223"/>
      <c r="B631" s="224"/>
      <c r="C631" s="224" t="s">
        <v>320</v>
      </c>
      <c r="D631" s="224"/>
      <c r="E631" s="224"/>
      <c r="F631" s="225"/>
      <c r="G631" s="226">
        <f t="shared" ref="G631:H632" si="88">G632</f>
        <v>7000</v>
      </c>
      <c r="H631" s="227">
        <f t="shared" si="88"/>
        <v>0</v>
      </c>
      <c r="I631" s="211"/>
    </row>
    <row r="632" spans="1:9" x14ac:dyDescent="0.35">
      <c r="A632" s="209"/>
      <c r="C632">
        <v>3</v>
      </c>
      <c r="D632" t="s">
        <v>223</v>
      </c>
      <c r="F632" s="210"/>
      <c r="G632" s="211">
        <f t="shared" si="88"/>
        <v>7000</v>
      </c>
      <c r="H632" s="212">
        <f t="shared" si="88"/>
        <v>0</v>
      </c>
      <c r="I632" s="211"/>
    </row>
    <row r="633" spans="1:9" x14ac:dyDescent="0.35">
      <c r="A633" s="209"/>
      <c r="C633">
        <v>38</v>
      </c>
      <c r="D633" t="s">
        <v>279</v>
      </c>
      <c r="F633" s="210"/>
      <c r="G633" s="211">
        <f>G634</f>
        <v>7000</v>
      </c>
      <c r="H633" s="212">
        <f>H634</f>
        <v>0</v>
      </c>
      <c r="I633" s="211"/>
    </row>
    <row r="634" spans="1:9" ht="15" thickBot="1" x14ac:dyDescent="0.4">
      <c r="A634" s="232"/>
      <c r="B634" s="233"/>
      <c r="C634" s="233">
        <v>381</v>
      </c>
      <c r="D634" s="233" t="s">
        <v>321</v>
      </c>
      <c r="E634" s="233"/>
      <c r="F634" s="234"/>
      <c r="G634" s="235">
        <v>7000</v>
      </c>
      <c r="H634" s="236">
        <v>0</v>
      </c>
      <c r="I634" s="211"/>
    </row>
    <row r="635" spans="1:9" x14ac:dyDescent="0.35">
      <c r="A635" s="213"/>
      <c r="B635" s="214"/>
      <c r="C635" s="214" t="s">
        <v>337</v>
      </c>
      <c r="D635" s="214" t="s">
        <v>338</v>
      </c>
      <c r="E635" s="214"/>
      <c r="F635" s="215"/>
      <c r="G635" s="216">
        <f t="shared" ref="G635:H635" si="89">G638</f>
        <v>20000</v>
      </c>
      <c r="H635" s="217">
        <f t="shared" si="89"/>
        <v>0</v>
      </c>
      <c r="I635" s="211"/>
    </row>
    <row r="636" spans="1:9" x14ac:dyDescent="0.35">
      <c r="A636" s="218"/>
      <c r="B636" s="219"/>
      <c r="C636" s="219" t="s">
        <v>220</v>
      </c>
      <c r="D636" s="219" t="s">
        <v>221</v>
      </c>
      <c r="E636" s="219"/>
      <c r="F636" s="220"/>
      <c r="G636" s="221">
        <f t="shared" ref="G636:H636" si="90">G638</f>
        <v>20000</v>
      </c>
      <c r="H636" s="222">
        <f t="shared" si="90"/>
        <v>0</v>
      </c>
      <c r="I636" s="211"/>
    </row>
    <row r="637" spans="1:9" x14ac:dyDescent="0.35">
      <c r="A637" s="223"/>
      <c r="B637" s="224"/>
      <c r="C637" s="224" t="s">
        <v>266</v>
      </c>
      <c r="D637" s="224"/>
      <c r="E637" s="224"/>
      <c r="F637" s="225"/>
      <c r="G637" s="226">
        <f t="shared" ref="G637:H638" si="91">G638</f>
        <v>20000</v>
      </c>
      <c r="H637" s="227">
        <f t="shared" si="91"/>
        <v>0</v>
      </c>
      <c r="I637" s="211"/>
    </row>
    <row r="638" spans="1:9" x14ac:dyDescent="0.35">
      <c r="A638" s="209"/>
      <c r="C638">
        <v>3</v>
      </c>
      <c r="D638" t="s">
        <v>223</v>
      </c>
      <c r="F638" s="210"/>
      <c r="G638" s="211">
        <f t="shared" si="91"/>
        <v>20000</v>
      </c>
      <c r="H638" s="212">
        <f t="shared" si="91"/>
        <v>0</v>
      </c>
      <c r="I638" s="211"/>
    </row>
    <row r="639" spans="1:9" x14ac:dyDescent="0.35">
      <c r="A639" s="209"/>
      <c r="C639">
        <v>38</v>
      </c>
      <c r="D639" t="s">
        <v>279</v>
      </c>
      <c r="F639" s="210"/>
      <c r="G639" s="211">
        <f>G640</f>
        <v>20000</v>
      </c>
      <c r="H639" s="212">
        <f>H640</f>
        <v>0</v>
      </c>
      <c r="I639" s="211"/>
    </row>
    <row r="640" spans="1:9" ht="15" thickBot="1" x14ac:dyDescent="0.4">
      <c r="A640" s="232"/>
      <c r="B640" s="233"/>
      <c r="C640" s="233">
        <v>381</v>
      </c>
      <c r="D640" s="233" t="s">
        <v>321</v>
      </c>
      <c r="E640" s="233"/>
      <c r="F640" s="234"/>
      <c r="G640" s="235">
        <v>20000</v>
      </c>
      <c r="H640" s="236">
        <v>0</v>
      </c>
      <c r="I640" s="211"/>
    </row>
    <row r="641" spans="1:9" x14ac:dyDescent="0.35">
      <c r="A641" s="213"/>
      <c r="B641" s="214"/>
      <c r="C641" s="214" t="s">
        <v>339</v>
      </c>
      <c r="D641" s="214" t="s">
        <v>340</v>
      </c>
      <c r="E641" s="214"/>
      <c r="F641" s="215"/>
      <c r="G641" s="216">
        <f t="shared" ref="G641:H641" si="92">G644</f>
        <v>15000</v>
      </c>
      <c r="H641" s="217">
        <f t="shared" si="92"/>
        <v>23032</v>
      </c>
      <c r="I641" s="211"/>
    </row>
    <row r="642" spans="1:9" x14ac:dyDescent="0.35">
      <c r="A642" s="218"/>
      <c r="B642" s="219"/>
      <c r="C642" s="219" t="s">
        <v>220</v>
      </c>
      <c r="D642" s="219" t="s">
        <v>221</v>
      </c>
      <c r="E642" s="219"/>
      <c r="F642" s="220"/>
      <c r="G642" s="221">
        <f t="shared" ref="G642:H642" si="93">G644</f>
        <v>15000</v>
      </c>
      <c r="H642" s="222">
        <f t="shared" si="93"/>
        <v>23032</v>
      </c>
      <c r="I642" s="211"/>
    </row>
    <row r="643" spans="1:9" x14ac:dyDescent="0.35">
      <c r="A643" s="223"/>
      <c r="B643" s="224"/>
      <c r="C643" s="224" t="s">
        <v>307</v>
      </c>
      <c r="D643" s="224"/>
      <c r="E643" s="224"/>
      <c r="F643" s="225"/>
      <c r="G643" s="226">
        <f t="shared" ref="G643:H644" si="94">G644</f>
        <v>15000</v>
      </c>
      <c r="H643" s="227">
        <f t="shared" si="94"/>
        <v>23032</v>
      </c>
      <c r="I643" s="211"/>
    </row>
    <row r="644" spans="1:9" x14ac:dyDescent="0.35">
      <c r="A644" s="209"/>
      <c r="C644">
        <v>3</v>
      </c>
      <c r="D644" t="s">
        <v>223</v>
      </c>
      <c r="F644" s="210"/>
      <c r="G644" s="211">
        <f t="shared" si="94"/>
        <v>15000</v>
      </c>
      <c r="H644" s="212">
        <f t="shared" si="94"/>
        <v>23032</v>
      </c>
      <c r="I644" s="211"/>
    </row>
    <row r="645" spans="1:9" x14ac:dyDescent="0.35">
      <c r="A645" s="209"/>
      <c r="C645">
        <v>38</v>
      </c>
      <c r="D645" t="s">
        <v>279</v>
      </c>
      <c r="F645" s="210"/>
      <c r="G645" s="211">
        <f>G646</f>
        <v>15000</v>
      </c>
      <c r="H645" s="212">
        <f>H646</f>
        <v>23032</v>
      </c>
      <c r="I645" s="211"/>
    </row>
    <row r="646" spans="1:9" ht="15" thickBot="1" x14ac:dyDescent="0.4">
      <c r="A646" s="232"/>
      <c r="B646" s="233"/>
      <c r="C646" s="233">
        <v>381</v>
      </c>
      <c r="D646" s="233" t="s">
        <v>321</v>
      </c>
      <c r="E646" s="233"/>
      <c r="F646" s="234"/>
      <c r="G646" s="235">
        <v>15000</v>
      </c>
      <c r="H646" s="236">
        <v>23032</v>
      </c>
      <c r="I646" s="211"/>
    </row>
    <row r="647" spans="1:9" x14ac:dyDescent="0.35">
      <c r="A647" s="213"/>
      <c r="B647" s="214"/>
      <c r="C647" s="214" t="s">
        <v>341</v>
      </c>
      <c r="D647" s="214" t="s">
        <v>342</v>
      </c>
      <c r="E647" s="214"/>
      <c r="F647" s="215"/>
      <c r="G647" s="216">
        <f t="shared" ref="G647:H647" si="95">G650</f>
        <v>25000</v>
      </c>
      <c r="H647" s="217">
        <f t="shared" si="95"/>
        <v>0</v>
      </c>
      <c r="I647" s="211"/>
    </row>
    <row r="648" spans="1:9" x14ac:dyDescent="0.35">
      <c r="A648" s="218"/>
      <c r="B648" s="219"/>
      <c r="C648" s="219" t="s">
        <v>220</v>
      </c>
      <c r="D648" s="219" t="s">
        <v>221</v>
      </c>
      <c r="E648" s="219"/>
      <c r="F648" s="220"/>
      <c r="G648" s="221">
        <f t="shared" ref="G648:H648" si="96">G650</f>
        <v>25000</v>
      </c>
      <c r="H648" s="222">
        <f t="shared" si="96"/>
        <v>0</v>
      </c>
      <c r="I648" s="211"/>
    </row>
    <row r="649" spans="1:9" x14ac:dyDescent="0.35">
      <c r="A649" s="223"/>
      <c r="B649" s="224"/>
      <c r="C649" s="224" t="s">
        <v>332</v>
      </c>
      <c r="D649" s="224"/>
      <c r="E649" s="224"/>
      <c r="F649" s="225"/>
      <c r="G649" s="226">
        <f t="shared" ref="G649:H650" si="97">G650</f>
        <v>25000</v>
      </c>
      <c r="H649" s="227">
        <f t="shared" si="97"/>
        <v>0</v>
      </c>
      <c r="I649" s="211"/>
    </row>
    <row r="650" spans="1:9" x14ac:dyDescent="0.35">
      <c r="A650" s="209"/>
      <c r="C650">
        <v>3</v>
      </c>
      <c r="D650" t="s">
        <v>223</v>
      </c>
      <c r="F650" s="210"/>
      <c r="G650" s="211">
        <f t="shared" si="97"/>
        <v>25000</v>
      </c>
      <c r="H650" s="212">
        <f t="shared" si="97"/>
        <v>0</v>
      </c>
      <c r="I650" s="211"/>
    </row>
    <row r="651" spans="1:9" x14ac:dyDescent="0.35">
      <c r="A651" s="209"/>
      <c r="C651">
        <v>38</v>
      </c>
      <c r="D651" t="s">
        <v>279</v>
      </c>
      <c r="F651" s="210"/>
      <c r="G651" s="211">
        <f>G652</f>
        <v>25000</v>
      </c>
      <c r="H651" s="212">
        <f>H652</f>
        <v>0</v>
      </c>
      <c r="I651" s="211"/>
    </row>
    <row r="652" spans="1:9" ht="15" thickBot="1" x14ac:dyDescent="0.4">
      <c r="A652" s="232"/>
      <c r="B652" s="233"/>
      <c r="C652" s="233">
        <v>381</v>
      </c>
      <c r="D652" s="233" t="s">
        <v>321</v>
      </c>
      <c r="E652" s="233"/>
      <c r="F652" s="234"/>
      <c r="G652" s="235">
        <v>25000</v>
      </c>
      <c r="H652" s="236">
        <v>0</v>
      </c>
      <c r="I652" s="211"/>
    </row>
    <row r="653" spans="1:9" ht="16" thickBot="1" x14ac:dyDescent="0.4">
      <c r="A653" s="238" t="s">
        <v>250</v>
      </c>
      <c r="B653" s="239">
        <v>1007</v>
      </c>
      <c r="C653" s="240"/>
      <c r="D653" s="240" t="s">
        <v>343</v>
      </c>
      <c r="E653" s="240"/>
      <c r="F653" s="240"/>
      <c r="G653" s="241">
        <f>G654+G662+G668+G674+G685+G691+G697+G703+G709+G715+G721+G727+G733+G739+G745+G751+G757+G763+G769+G775+G786+G797+G808+G819+G825+G836+G847+G853</f>
        <v>18843300</v>
      </c>
      <c r="H653" s="242">
        <f>H654+H662+H668+H674+H685+H691+H697+H703+H709+H715+H721+H727+H733+H739+H745+H751+H757+H763+H769+H775+H786+H797+H808+H819+H825+H836+H847+H853</f>
        <v>4971223.4000000004</v>
      </c>
      <c r="I653" s="208"/>
    </row>
    <row r="654" spans="1:9" x14ac:dyDescent="0.35">
      <c r="A654" s="243"/>
      <c r="B654" s="244"/>
      <c r="C654" s="244" t="s">
        <v>344</v>
      </c>
      <c r="D654" s="244" t="s">
        <v>345</v>
      </c>
      <c r="E654" s="244"/>
      <c r="F654" s="245"/>
      <c r="G654" s="246">
        <f t="shared" ref="G654:H654" si="98">G657</f>
        <v>120000</v>
      </c>
      <c r="H654" s="247">
        <f t="shared" si="98"/>
        <v>0</v>
      </c>
      <c r="I654" s="211"/>
    </row>
    <row r="655" spans="1:9" x14ac:dyDescent="0.35">
      <c r="A655" s="218"/>
      <c r="B655" s="219"/>
      <c r="C655" s="219" t="s">
        <v>220</v>
      </c>
      <c r="D655" s="219" t="s">
        <v>221</v>
      </c>
      <c r="E655" s="219"/>
      <c r="F655" s="220"/>
      <c r="G655" s="221">
        <f t="shared" ref="G655:H655" si="99">G657</f>
        <v>120000</v>
      </c>
      <c r="H655" s="222">
        <f t="shared" si="99"/>
        <v>0</v>
      </c>
      <c r="I655" s="211"/>
    </row>
    <row r="656" spans="1:9" x14ac:dyDescent="0.35">
      <c r="A656" s="223"/>
      <c r="B656" s="224"/>
      <c r="C656" s="224" t="s">
        <v>346</v>
      </c>
      <c r="D656" s="224"/>
      <c r="E656" s="224"/>
      <c r="F656" s="225"/>
      <c r="G656" s="226">
        <f t="shared" ref="G656:H657" si="100">G657</f>
        <v>120000</v>
      </c>
      <c r="H656" s="227">
        <f t="shared" si="100"/>
        <v>0</v>
      </c>
      <c r="I656" s="211"/>
    </row>
    <row r="657" spans="1:9" x14ac:dyDescent="0.35">
      <c r="A657" s="209"/>
      <c r="C657">
        <v>4</v>
      </c>
      <c r="D657" t="s">
        <v>347</v>
      </c>
      <c r="F657" s="210"/>
      <c r="G657" s="211">
        <f t="shared" si="100"/>
        <v>120000</v>
      </c>
      <c r="H657" s="212">
        <f t="shared" si="100"/>
        <v>0</v>
      </c>
      <c r="I657" s="211"/>
    </row>
    <row r="658" spans="1:9" x14ac:dyDescent="0.35">
      <c r="A658" s="209"/>
      <c r="C658">
        <v>41</v>
      </c>
      <c r="D658" t="s">
        <v>348</v>
      </c>
      <c r="F658" s="210"/>
      <c r="G658" s="211">
        <f>SUM(G659:G660)</f>
        <v>120000</v>
      </c>
      <c r="H658" s="212">
        <f>SUM(H659:H660)</f>
        <v>0</v>
      </c>
      <c r="I658" s="211"/>
    </row>
    <row r="659" spans="1:9" x14ac:dyDescent="0.35">
      <c r="A659" s="209"/>
      <c r="C659">
        <v>411</v>
      </c>
      <c r="D659" t="s">
        <v>349</v>
      </c>
      <c r="F659" s="210"/>
      <c r="G659" s="211">
        <v>100000</v>
      </c>
      <c r="H659" s="212">
        <v>0</v>
      </c>
      <c r="I659" s="211"/>
    </row>
    <row r="660" spans="1:9" x14ac:dyDescent="0.35">
      <c r="A660" s="209"/>
      <c r="C660">
        <v>42</v>
      </c>
      <c r="D660" t="s">
        <v>350</v>
      </c>
      <c r="G660" s="211">
        <f>G661</f>
        <v>20000</v>
      </c>
      <c r="H660" s="212">
        <f>H661</f>
        <v>0</v>
      </c>
      <c r="I660" s="211"/>
    </row>
    <row r="661" spans="1:9" x14ac:dyDescent="0.35">
      <c r="A661" s="209"/>
      <c r="C661">
        <v>421</v>
      </c>
      <c r="D661" t="s">
        <v>351</v>
      </c>
      <c r="F661" s="210"/>
      <c r="G661" s="211">
        <v>20000</v>
      </c>
      <c r="H661" s="212">
        <v>0</v>
      </c>
      <c r="I661" s="211"/>
    </row>
    <row r="662" spans="1:9" x14ac:dyDescent="0.35">
      <c r="A662" s="213"/>
      <c r="B662" s="214"/>
      <c r="C662" s="214" t="s">
        <v>352</v>
      </c>
      <c r="D662" s="214" t="s">
        <v>113</v>
      </c>
      <c r="E662" s="214"/>
      <c r="F662" s="215"/>
      <c r="G662" s="216">
        <f t="shared" ref="G662:H662" si="101">G665</f>
        <v>50000</v>
      </c>
      <c r="H662" s="217">
        <f t="shared" si="101"/>
        <v>11710</v>
      </c>
      <c r="I662" s="211"/>
    </row>
    <row r="663" spans="1:9" x14ac:dyDescent="0.35">
      <c r="A663" s="218"/>
      <c r="B663" s="219"/>
      <c r="C663" s="219" t="s">
        <v>220</v>
      </c>
      <c r="D663" s="219" t="s">
        <v>221</v>
      </c>
      <c r="E663" s="219"/>
      <c r="F663" s="220"/>
      <c r="G663" s="221">
        <f t="shared" ref="G663:H663" si="102">G665</f>
        <v>50000</v>
      </c>
      <c r="H663" s="222">
        <f t="shared" si="102"/>
        <v>11710</v>
      </c>
      <c r="I663" s="211"/>
    </row>
    <row r="664" spans="1:9" x14ac:dyDescent="0.35">
      <c r="A664" s="223"/>
      <c r="B664" s="224"/>
      <c r="C664" s="224" t="s">
        <v>292</v>
      </c>
      <c r="D664" s="224"/>
      <c r="E664" s="224"/>
      <c r="F664" s="225"/>
      <c r="G664" s="226">
        <f t="shared" ref="G664:H665" si="103">G665</f>
        <v>50000</v>
      </c>
      <c r="H664" s="227">
        <f t="shared" si="103"/>
        <v>11710</v>
      </c>
      <c r="I664" s="211"/>
    </row>
    <row r="665" spans="1:9" x14ac:dyDescent="0.35">
      <c r="A665" s="209"/>
      <c r="C665">
        <v>4</v>
      </c>
      <c r="D665" t="s">
        <v>347</v>
      </c>
      <c r="F665" s="210"/>
      <c r="G665" s="211">
        <f t="shared" si="103"/>
        <v>50000</v>
      </c>
      <c r="H665" s="212">
        <f t="shared" si="103"/>
        <v>11710</v>
      </c>
      <c r="I665" s="211"/>
    </row>
    <row r="666" spans="1:9" x14ac:dyDescent="0.35">
      <c r="A666" s="209"/>
      <c r="C666">
        <v>42</v>
      </c>
      <c r="D666" t="s">
        <v>350</v>
      </c>
      <c r="F666" s="210"/>
      <c r="G666" s="211">
        <f>G667</f>
        <v>50000</v>
      </c>
      <c r="H666" s="212">
        <f>H667</f>
        <v>11710</v>
      </c>
      <c r="I666" s="211"/>
    </row>
    <row r="667" spans="1:9" x14ac:dyDescent="0.35">
      <c r="A667" s="209"/>
      <c r="C667">
        <v>421</v>
      </c>
      <c r="D667" t="s">
        <v>351</v>
      </c>
      <c r="F667" s="210"/>
      <c r="G667" s="211">
        <v>50000</v>
      </c>
      <c r="H667" s="212">
        <v>11710</v>
      </c>
      <c r="I667" s="211"/>
    </row>
    <row r="668" spans="1:9" x14ac:dyDescent="0.35">
      <c r="A668" s="213"/>
      <c r="B668" s="214"/>
      <c r="C668" s="214" t="s">
        <v>353</v>
      </c>
      <c r="D668" s="214" t="s">
        <v>354</v>
      </c>
      <c r="E668" s="214"/>
      <c r="F668" s="215"/>
      <c r="G668" s="216">
        <f t="shared" ref="G668:H668" si="104">G671</f>
        <v>50000</v>
      </c>
      <c r="H668" s="217">
        <f t="shared" si="104"/>
        <v>0</v>
      </c>
      <c r="I668" s="211"/>
    </row>
    <row r="669" spans="1:9" x14ac:dyDescent="0.35">
      <c r="A669" s="218"/>
      <c r="B669" s="219"/>
      <c r="C669" s="219" t="s">
        <v>220</v>
      </c>
      <c r="D669" s="219" t="s">
        <v>221</v>
      </c>
      <c r="E669" s="219"/>
      <c r="F669" s="220"/>
      <c r="G669" s="221">
        <f t="shared" ref="G669:H669" si="105">G671</f>
        <v>50000</v>
      </c>
      <c r="H669" s="222">
        <f t="shared" si="105"/>
        <v>0</v>
      </c>
      <c r="I669" s="211"/>
    </row>
    <row r="670" spans="1:9" x14ac:dyDescent="0.35">
      <c r="A670" s="223"/>
      <c r="B670" s="224"/>
      <c r="C670" s="224" t="s">
        <v>355</v>
      </c>
      <c r="D670" s="224"/>
      <c r="E670" s="224"/>
      <c r="F670" s="225"/>
      <c r="G670" s="226">
        <f t="shared" ref="G670:H671" si="106">G671</f>
        <v>50000</v>
      </c>
      <c r="H670" s="227">
        <f t="shared" si="106"/>
        <v>0</v>
      </c>
      <c r="I670" s="211"/>
    </row>
    <row r="671" spans="1:9" x14ac:dyDescent="0.35">
      <c r="A671" s="209"/>
      <c r="C671">
        <v>4</v>
      </c>
      <c r="D671" t="s">
        <v>347</v>
      </c>
      <c r="F671" s="210"/>
      <c r="G671" s="211">
        <f t="shared" si="106"/>
        <v>50000</v>
      </c>
      <c r="H671" s="212">
        <f t="shared" si="106"/>
        <v>0</v>
      </c>
      <c r="I671" s="211"/>
    </row>
    <row r="672" spans="1:9" x14ac:dyDescent="0.35">
      <c r="A672" s="209"/>
      <c r="C672">
        <v>42</v>
      </c>
      <c r="D672" t="s">
        <v>350</v>
      </c>
      <c r="F672" s="210"/>
      <c r="G672" s="211">
        <f>G673</f>
        <v>50000</v>
      </c>
      <c r="H672" s="212">
        <f>H673</f>
        <v>0</v>
      </c>
      <c r="I672" s="211"/>
    </row>
    <row r="673" spans="1:9" x14ac:dyDescent="0.35">
      <c r="A673" s="209"/>
      <c r="C673">
        <v>421</v>
      </c>
      <c r="D673" t="s">
        <v>351</v>
      </c>
      <c r="F673" s="210"/>
      <c r="G673" s="211">
        <v>50000</v>
      </c>
      <c r="H673" s="212">
        <v>0</v>
      </c>
      <c r="I673" s="211"/>
    </row>
    <row r="674" spans="1:9" x14ac:dyDescent="0.35">
      <c r="A674" s="213"/>
      <c r="B674" s="214"/>
      <c r="C674" s="214" t="s">
        <v>356</v>
      </c>
      <c r="D674" s="214" t="s">
        <v>357</v>
      </c>
      <c r="E674" s="214"/>
      <c r="F674" s="215"/>
      <c r="G674" s="216">
        <f>G679+G684</f>
        <v>12000000</v>
      </c>
      <c r="H674" s="217">
        <f>H679+H684</f>
        <v>0</v>
      </c>
      <c r="I674" s="211"/>
    </row>
    <row r="675" spans="1:9" x14ac:dyDescent="0.35">
      <c r="A675" s="218"/>
      <c r="B675" s="219"/>
      <c r="C675" s="219" t="s">
        <v>245</v>
      </c>
      <c r="D675" s="219" t="s">
        <v>358</v>
      </c>
      <c r="E675" s="219"/>
      <c r="F675" s="220"/>
      <c r="G675" s="221">
        <f t="shared" ref="G675:H675" si="107">G677</f>
        <v>6000000</v>
      </c>
      <c r="H675" s="222">
        <f t="shared" si="107"/>
        <v>0</v>
      </c>
      <c r="I675" s="211"/>
    </row>
    <row r="676" spans="1:9" x14ac:dyDescent="0.35">
      <c r="A676" s="223"/>
      <c r="B676" s="224"/>
      <c r="C676" s="224" t="s">
        <v>326</v>
      </c>
      <c r="D676" s="224"/>
      <c r="E676" s="224"/>
      <c r="F676" s="225"/>
      <c r="G676" s="226">
        <f t="shared" ref="G676:H677" si="108">G677</f>
        <v>6000000</v>
      </c>
      <c r="H676" s="227">
        <f t="shared" si="108"/>
        <v>0</v>
      </c>
      <c r="I676" s="211"/>
    </row>
    <row r="677" spans="1:9" x14ac:dyDescent="0.35">
      <c r="A677" s="209"/>
      <c r="C677">
        <v>4</v>
      </c>
      <c r="D677" t="s">
        <v>347</v>
      </c>
      <c r="F677" s="210"/>
      <c r="G677" s="211">
        <f t="shared" si="108"/>
        <v>6000000</v>
      </c>
      <c r="H677" s="212">
        <f t="shared" si="108"/>
        <v>0</v>
      </c>
      <c r="I677" s="211"/>
    </row>
    <row r="678" spans="1:9" x14ac:dyDescent="0.35">
      <c r="A678" s="209"/>
      <c r="C678">
        <v>42</v>
      </c>
      <c r="D678" t="s">
        <v>350</v>
      </c>
      <c r="F678" s="210"/>
      <c r="G678" s="211">
        <f>G679</f>
        <v>6000000</v>
      </c>
      <c r="H678" s="212">
        <f>H679</f>
        <v>0</v>
      </c>
      <c r="I678" s="211"/>
    </row>
    <row r="679" spans="1:9" x14ac:dyDescent="0.35">
      <c r="A679" s="209"/>
      <c r="C679">
        <v>421</v>
      </c>
      <c r="D679" t="s">
        <v>351</v>
      </c>
      <c r="F679" s="210"/>
      <c r="G679" s="211">
        <v>6000000</v>
      </c>
      <c r="H679" s="212">
        <v>0</v>
      </c>
      <c r="I679" s="211"/>
    </row>
    <row r="680" spans="1:9" x14ac:dyDescent="0.35">
      <c r="A680" s="218"/>
      <c r="B680" s="219"/>
      <c r="C680" s="219" t="s">
        <v>359</v>
      </c>
      <c r="D680" s="219" t="s">
        <v>185</v>
      </c>
      <c r="E680" s="219"/>
      <c r="F680" s="220"/>
      <c r="G680" s="221">
        <f t="shared" ref="G680:H680" si="109">G682</f>
        <v>6000000</v>
      </c>
      <c r="H680" s="222">
        <f t="shared" si="109"/>
        <v>0</v>
      </c>
      <c r="I680" s="211"/>
    </row>
    <row r="681" spans="1:9" x14ac:dyDescent="0.35">
      <c r="A681" s="223"/>
      <c r="B681" s="224"/>
      <c r="C681" s="224" t="s">
        <v>326</v>
      </c>
      <c r="D681" s="224"/>
      <c r="E681" s="224"/>
      <c r="F681" s="225"/>
      <c r="G681" s="226">
        <f t="shared" ref="G681:H682" si="110">G682</f>
        <v>6000000</v>
      </c>
      <c r="H681" s="227">
        <f t="shared" si="110"/>
        <v>0</v>
      </c>
      <c r="I681" s="211"/>
    </row>
    <row r="682" spans="1:9" x14ac:dyDescent="0.35">
      <c r="A682" s="209"/>
      <c r="C682">
        <v>4</v>
      </c>
      <c r="D682" t="s">
        <v>347</v>
      </c>
      <c r="F682" s="210"/>
      <c r="G682" s="211">
        <f t="shared" si="110"/>
        <v>6000000</v>
      </c>
      <c r="H682" s="212">
        <f t="shared" si="110"/>
        <v>0</v>
      </c>
      <c r="I682" s="211"/>
    </row>
    <row r="683" spans="1:9" x14ac:dyDescent="0.35">
      <c r="A683" s="209"/>
      <c r="C683">
        <v>42</v>
      </c>
      <c r="D683" t="s">
        <v>350</v>
      </c>
      <c r="F683" s="210"/>
      <c r="G683" s="211">
        <f>G684</f>
        <v>6000000</v>
      </c>
      <c r="H683" s="212">
        <f>H684</f>
        <v>0</v>
      </c>
      <c r="I683" s="211"/>
    </row>
    <row r="684" spans="1:9" x14ac:dyDescent="0.35">
      <c r="A684" s="209"/>
      <c r="C684">
        <v>421</v>
      </c>
      <c r="D684" t="s">
        <v>351</v>
      </c>
      <c r="F684" s="210"/>
      <c r="G684" s="211">
        <v>6000000</v>
      </c>
      <c r="H684" s="212">
        <v>0</v>
      </c>
      <c r="I684" s="211"/>
    </row>
    <row r="685" spans="1:9" x14ac:dyDescent="0.35">
      <c r="A685" s="213"/>
      <c r="B685" s="214"/>
      <c r="C685" s="214" t="s">
        <v>360</v>
      </c>
      <c r="D685" s="214" t="s">
        <v>361</v>
      </c>
      <c r="E685" s="214"/>
      <c r="F685" s="215"/>
      <c r="G685" s="216">
        <f t="shared" ref="G685:H685" si="111">G688</f>
        <v>10000</v>
      </c>
      <c r="H685" s="217">
        <f t="shared" si="111"/>
        <v>0</v>
      </c>
      <c r="I685" s="211"/>
    </row>
    <row r="686" spans="1:9" x14ac:dyDescent="0.35">
      <c r="A686" s="218"/>
      <c r="B686" s="219"/>
      <c r="C686" s="219" t="s">
        <v>220</v>
      </c>
      <c r="D686" s="219" t="s">
        <v>221</v>
      </c>
      <c r="E686" s="219"/>
      <c r="F686" s="220"/>
      <c r="G686" s="221">
        <f t="shared" ref="G686:H686" si="112">G688</f>
        <v>10000</v>
      </c>
      <c r="H686" s="222">
        <f t="shared" si="112"/>
        <v>0</v>
      </c>
      <c r="I686" s="211"/>
    </row>
    <row r="687" spans="1:9" x14ac:dyDescent="0.35">
      <c r="A687" s="223"/>
      <c r="B687" s="224"/>
      <c r="C687" s="224" t="s">
        <v>355</v>
      </c>
      <c r="D687" s="224"/>
      <c r="E687" s="224"/>
      <c r="F687" s="225"/>
      <c r="G687" s="226">
        <f t="shared" ref="G687:H688" si="113">G688</f>
        <v>10000</v>
      </c>
      <c r="H687" s="227">
        <f t="shared" si="113"/>
        <v>0</v>
      </c>
      <c r="I687" s="211"/>
    </row>
    <row r="688" spans="1:9" x14ac:dyDescent="0.35">
      <c r="A688" s="209"/>
      <c r="C688">
        <v>4</v>
      </c>
      <c r="D688" t="s">
        <v>347</v>
      </c>
      <c r="F688" s="210"/>
      <c r="G688" s="211">
        <f t="shared" si="113"/>
        <v>10000</v>
      </c>
      <c r="H688" s="212">
        <f t="shared" si="113"/>
        <v>0</v>
      </c>
      <c r="I688" s="211"/>
    </row>
    <row r="689" spans="1:9" x14ac:dyDescent="0.35">
      <c r="A689" s="209"/>
      <c r="C689">
        <v>42</v>
      </c>
      <c r="D689" t="s">
        <v>350</v>
      </c>
      <c r="F689" s="210"/>
      <c r="G689" s="211">
        <f>G690</f>
        <v>10000</v>
      </c>
      <c r="H689" s="212">
        <f>H690</f>
        <v>0</v>
      </c>
      <c r="I689" s="211"/>
    </row>
    <row r="690" spans="1:9" x14ac:dyDescent="0.35">
      <c r="A690" s="209"/>
      <c r="C690">
        <v>421</v>
      </c>
      <c r="D690" t="s">
        <v>351</v>
      </c>
      <c r="F690" s="210"/>
      <c r="G690" s="211">
        <v>10000</v>
      </c>
      <c r="H690" s="212">
        <v>0</v>
      </c>
      <c r="I690" s="211"/>
    </row>
    <row r="691" spans="1:9" x14ac:dyDescent="0.35">
      <c r="A691" s="213"/>
      <c r="B691" s="214"/>
      <c r="C691" s="214" t="s">
        <v>362</v>
      </c>
      <c r="D691" s="214" t="s">
        <v>363</v>
      </c>
      <c r="E691" s="214"/>
      <c r="F691" s="215"/>
      <c r="G691" s="216">
        <f t="shared" ref="G691:H691" si="114">G694</f>
        <v>7000</v>
      </c>
      <c r="H691" s="217">
        <f t="shared" si="114"/>
        <v>4647874.08</v>
      </c>
      <c r="I691" s="211"/>
    </row>
    <row r="692" spans="1:9" x14ac:dyDescent="0.35">
      <c r="A692" s="218"/>
      <c r="B692" s="219"/>
      <c r="C692" s="219" t="s">
        <v>220</v>
      </c>
      <c r="D692" s="219" t="s">
        <v>221</v>
      </c>
      <c r="E692" s="219"/>
      <c r="F692" s="220"/>
      <c r="G692" s="221">
        <f t="shared" ref="G692:H692" si="115">G694</f>
        <v>7000</v>
      </c>
      <c r="H692" s="222">
        <f t="shared" si="115"/>
        <v>4647874.08</v>
      </c>
      <c r="I692" s="211"/>
    </row>
    <row r="693" spans="1:9" x14ac:dyDescent="0.35">
      <c r="A693" s="223"/>
      <c r="B693" s="224"/>
      <c r="C693" s="224" t="s">
        <v>355</v>
      </c>
      <c r="D693" s="224"/>
      <c r="E693" s="224"/>
      <c r="F693" s="225"/>
      <c r="G693" s="226">
        <f t="shared" ref="G693:H694" si="116">G694</f>
        <v>7000</v>
      </c>
      <c r="H693" s="227">
        <f t="shared" si="116"/>
        <v>4647874.08</v>
      </c>
      <c r="I693" s="211"/>
    </row>
    <row r="694" spans="1:9" x14ac:dyDescent="0.35">
      <c r="A694" s="209"/>
      <c r="C694">
        <v>4</v>
      </c>
      <c r="D694" t="s">
        <v>347</v>
      </c>
      <c r="F694" s="210"/>
      <c r="G694" s="211">
        <f t="shared" si="116"/>
        <v>7000</v>
      </c>
      <c r="H694" s="212">
        <f t="shared" si="116"/>
        <v>4647874.08</v>
      </c>
      <c r="I694" s="211"/>
    </row>
    <row r="695" spans="1:9" x14ac:dyDescent="0.35">
      <c r="A695" s="209"/>
      <c r="C695">
        <v>42</v>
      </c>
      <c r="D695" t="s">
        <v>350</v>
      </c>
      <c r="F695" s="210"/>
      <c r="G695" s="211">
        <f>G696</f>
        <v>7000</v>
      </c>
      <c r="H695" s="212">
        <f>H696</f>
        <v>4647874.08</v>
      </c>
      <c r="I695" s="211"/>
    </row>
    <row r="696" spans="1:9" x14ac:dyDescent="0.35">
      <c r="A696" s="209"/>
      <c r="C696">
        <v>421</v>
      </c>
      <c r="D696" t="s">
        <v>351</v>
      </c>
      <c r="F696" s="210"/>
      <c r="G696" s="211">
        <v>7000</v>
      </c>
      <c r="H696" s="212">
        <v>4647874.08</v>
      </c>
      <c r="I696" s="211"/>
    </row>
    <row r="697" spans="1:9" x14ac:dyDescent="0.35">
      <c r="A697" s="213"/>
      <c r="B697" s="214"/>
      <c r="C697" s="214" t="s">
        <v>364</v>
      </c>
      <c r="D697" s="214" t="s">
        <v>365</v>
      </c>
      <c r="E697" s="214"/>
      <c r="F697" s="215"/>
      <c r="G697" s="216">
        <f t="shared" ref="G697:H697" si="117">G700</f>
        <v>800000</v>
      </c>
      <c r="H697" s="217">
        <f t="shared" si="117"/>
        <v>0</v>
      </c>
      <c r="I697" s="211"/>
    </row>
    <row r="698" spans="1:9" x14ac:dyDescent="0.35">
      <c r="A698" s="218"/>
      <c r="B698" s="219"/>
      <c r="C698" s="219" t="s">
        <v>220</v>
      </c>
      <c r="D698" s="219" t="s">
        <v>221</v>
      </c>
      <c r="E698" s="219"/>
      <c r="F698" s="220"/>
      <c r="G698" s="221">
        <f t="shared" ref="G698:H698" si="118">G700</f>
        <v>800000</v>
      </c>
      <c r="H698" s="222">
        <f t="shared" si="118"/>
        <v>0</v>
      </c>
      <c r="I698" s="211"/>
    </row>
    <row r="699" spans="1:9" x14ac:dyDescent="0.35">
      <c r="A699" s="223"/>
      <c r="B699" s="224"/>
      <c r="C699" s="224" t="s">
        <v>313</v>
      </c>
      <c r="D699" s="224"/>
      <c r="E699" s="224"/>
      <c r="F699" s="225"/>
      <c r="G699" s="226">
        <f t="shared" ref="G699:H700" si="119">G700</f>
        <v>800000</v>
      </c>
      <c r="H699" s="227">
        <f t="shared" si="119"/>
        <v>0</v>
      </c>
      <c r="I699" s="211"/>
    </row>
    <row r="700" spans="1:9" x14ac:dyDescent="0.35">
      <c r="A700" s="209"/>
      <c r="C700">
        <v>4</v>
      </c>
      <c r="D700" t="s">
        <v>347</v>
      </c>
      <c r="F700" s="210"/>
      <c r="G700" s="211">
        <f t="shared" si="119"/>
        <v>800000</v>
      </c>
      <c r="H700" s="212">
        <f t="shared" si="119"/>
        <v>0</v>
      </c>
      <c r="I700" s="211"/>
    </row>
    <row r="701" spans="1:9" x14ac:dyDescent="0.35">
      <c r="A701" s="209"/>
      <c r="C701">
        <v>42</v>
      </c>
      <c r="D701" t="s">
        <v>350</v>
      </c>
      <c r="F701" s="210"/>
      <c r="G701" s="211">
        <f>G702</f>
        <v>800000</v>
      </c>
      <c r="H701" s="212">
        <f>H702</f>
        <v>0</v>
      </c>
      <c r="I701" s="211"/>
    </row>
    <row r="702" spans="1:9" x14ac:dyDescent="0.35">
      <c r="A702" s="209"/>
      <c r="C702">
        <v>421</v>
      </c>
      <c r="D702" t="s">
        <v>351</v>
      </c>
      <c r="F702" s="210"/>
      <c r="G702" s="211">
        <v>800000</v>
      </c>
      <c r="H702" s="212">
        <v>0</v>
      </c>
      <c r="I702" s="211"/>
    </row>
    <row r="703" spans="1:9" x14ac:dyDescent="0.35">
      <c r="A703" s="213"/>
      <c r="B703" s="214"/>
      <c r="C703" s="214" t="s">
        <v>366</v>
      </c>
      <c r="D703" s="214" t="s">
        <v>367</v>
      </c>
      <c r="E703" s="214"/>
      <c r="F703" s="215"/>
      <c r="G703" s="216">
        <f t="shared" ref="G703:H703" si="120">G706</f>
        <v>30000</v>
      </c>
      <c r="H703" s="217">
        <f t="shared" si="120"/>
        <v>0</v>
      </c>
      <c r="I703" s="211"/>
    </row>
    <row r="704" spans="1:9" x14ac:dyDescent="0.35">
      <c r="A704" s="218"/>
      <c r="B704" s="219"/>
      <c r="C704" s="219" t="s">
        <v>220</v>
      </c>
      <c r="D704" s="219" t="s">
        <v>221</v>
      </c>
      <c r="E704" s="219"/>
      <c r="F704" s="220"/>
      <c r="G704" s="221">
        <f t="shared" ref="G704:H704" si="121">G706</f>
        <v>30000</v>
      </c>
      <c r="H704" s="222">
        <f t="shared" si="121"/>
        <v>0</v>
      </c>
      <c r="I704" s="211"/>
    </row>
    <row r="705" spans="1:9" x14ac:dyDescent="0.35">
      <c r="A705" s="223"/>
      <c r="B705" s="224"/>
      <c r="C705" s="224" t="s">
        <v>355</v>
      </c>
      <c r="D705" s="224"/>
      <c r="E705" s="224"/>
      <c r="F705" s="225"/>
      <c r="G705" s="226">
        <f t="shared" ref="G705:H706" si="122">G706</f>
        <v>30000</v>
      </c>
      <c r="H705" s="227">
        <f t="shared" si="122"/>
        <v>0</v>
      </c>
      <c r="I705" s="211"/>
    </row>
    <row r="706" spans="1:9" x14ac:dyDescent="0.35">
      <c r="A706" s="209"/>
      <c r="C706">
        <v>4</v>
      </c>
      <c r="D706" t="s">
        <v>347</v>
      </c>
      <c r="F706" s="210"/>
      <c r="G706" s="211">
        <f t="shared" si="122"/>
        <v>30000</v>
      </c>
      <c r="H706" s="212">
        <f t="shared" si="122"/>
        <v>0</v>
      </c>
      <c r="I706" s="211"/>
    </row>
    <row r="707" spans="1:9" x14ac:dyDescent="0.35">
      <c r="A707" s="209"/>
      <c r="C707">
        <v>42</v>
      </c>
      <c r="D707" t="s">
        <v>350</v>
      </c>
      <c r="F707" s="210"/>
      <c r="G707" s="211">
        <f>G708</f>
        <v>30000</v>
      </c>
      <c r="H707" s="212">
        <f>H708</f>
        <v>0</v>
      </c>
      <c r="I707" s="211"/>
    </row>
    <row r="708" spans="1:9" x14ac:dyDescent="0.35">
      <c r="A708" s="209"/>
      <c r="C708">
        <v>421</v>
      </c>
      <c r="D708" t="s">
        <v>351</v>
      </c>
      <c r="F708" s="210"/>
      <c r="G708" s="211">
        <v>30000</v>
      </c>
      <c r="H708" s="212">
        <v>0</v>
      </c>
      <c r="I708" s="211"/>
    </row>
    <row r="709" spans="1:9" x14ac:dyDescent="0.35">
      <c r="A709" s="213"/>
      <c r="B709" s="214"/>
      <c r="C709" s="214" t="s">
        <v>368</v>
      </c>
      <c r="D709" s="214" t="s">
        <v>369</v>
      </c>
      <c r="E709" s="214"/>
      <c r="F709" s="215"/>
      <c r="G709" s="216">
        <f t="shared" ref="G709:H709" si="123">G712</f>
        <v>30000</v>
      </c>
      <c r="H709" s="217">
        <f t="shared" si="123"/>
        <v>0</v>
      </c>
      <c r="I709" s="211"/>
    </row>
    <row r="710" spans="1:9" x14ac:dyDescent="0.35">
      <c r="A710" s="218"/>
      <c r="B710" s="219"/>
      <c r="C710" s="219" t="s">
        <v>220</v>
      </c>
      <c r="D710" s="219" t="s">
        <v>221</v>
      </c>
      <c r="E710" s="219"/>
      <c r="F710" s="220"/>
      <c r="G710" s="221">
        <f t="shared" ref="G710:H710" si="124">G712</f>
        <v>30000</v>
      </c>
      <c r="H710" s="222">
        <f t="shared" si="124"/>
        <v>0</v>
      </c>
      <c r="I710" s="211"/>
    </row>
    <row r="711" spans="1:9" x14ac:dyDescent="0.35">
      <c r="A711" s="223"/>
      <c r="B711" s="224"/>
      <c r="C711" s="224" t="s">
        <v>300</v>
      </c>
      <c r="D711" s="224"/>
      <c r="E711" s="224"/>
      <c r="F711" s="225"/>
      <c r="G711" s="226">
        <f t="shared" ref="G711:H712" si="125">G712</f>
        <v>30000</v>
      </c>
      <c r="H711" s="227">
        <f t="shared" si="125"/>
        <v>0</v>
      </c>
      <c r="I711" s="211"/>
    </row>
    <row r="712" spans="1:9" x14ac:dyDescent="0.35">
      <c r="A712" s="209"/>
      <c r="C712">
        <v>4</v>
      </c>
      <c r="D712" t="s">
        <v>347</v>
      </c>
      <c r="F712" s="210"/>
      <c r="G712" s="211">
        <f t="shared" si="125"/>
        <v>30000</v>
      </c>
      <c r="H712" s="212">
        <f t="shared" si="125"/>
        <v>0</v>
      </c>
      <c r="I712" s="211"/>
    </row>
    <row r="713" spans="1:9" x14ac:dyDescent="0.35">
      <c r="A713" s="209"/>
      <c r="C713">
        <v>42</v>
      </c>
      <c r="D713" t="s">
        <v>350</v>
      </c>
      <c r="F713" s="210"/>
      <c r="G713" s="211">
        <f>G714</f>
        <v>30000</v>
      </c>
      <c r="H713" s="212">
        <f>H714</f>
        <v>0</v>
      </c>
      <c r="I713" s="211"/>
    </row>
    <row r="714" spans="1:9" x14ac:dyDescent="0.35">
      <c r="A714" s="209"/>
      <c r="C714">
        <v>421</v>
      </c>
      <c r="D714" t="s">
        <v>351</v>
      </c>
      <c r="F714" s="210"/>
      <c r="G714" s="211">
        <v>30000</v>
      </c>
      <c r="H714" s="212">
        <v>0</v>
      </c>
      <c r="I714" s="211"/>
    </row>
    <row r="715" spans="1:9" x14ac:dyDescent="0.35">
      <c r="A715" s="213"/>
      <c r="B715" s="214"/>
      <c r="C715" s="214" t="s">
        <v>370</v>
      </c>
      <c r="D715" s="214" t="s">
        <v>371</v>
      </c>
      <c r="E715" s="214"/>
      <c r="F715" s="215"/>
      <c r="G715" s="216">
        <f t="shared" ref="G715:H715" si="126">G718</f>
        <v>5000</v>
      </c>
      <c r="H715" s="217">
        <f t="shared" si="126"/>
        <v>0</v>
      </c>
      <c r="I715" s="211"/>
    </row>
    <row r="716" spans="1:9" x14ac:dyDescent="0.35">
      <c r="A716" s="218"/>
      <c r="B716" s="219"/>
      <c r="C716" s="219" t="s">
        <v>220</v>
      </c>
      <c r="D716" s="219" t="s">
        <v>221</v>
      </c>
      <c r="E716" s="219"/>
      <c r="F716" s="220"/>
      <c r="G716" s="221">
        <f t="shared" ref="G716:H716" si="127">G718</f>
        <v>5000</v>
      </c>
      <c r="H716" s="222">
        <f t="shared" si="127"/>
        <v>0</v>
      </c>
      <c r="I716" s="211"/>
    </row>
    <row r="717" spans="1:9" x14ac:dyDescent="0.35">
      <c r="A717" s="223"/>
      <c r="B717" s="224"/>
      <c r="C717" s="224" t="s">
        <v>355</v>
      </c>
      <c r="D717" s="224"/>
      <c r="E717" s="224"/>
      <c r="F717" s="225"/>
      <c r="G717" s="226">
        <f t="shared" ref="G717:H718" si="128">G718</f>
        <v>5000</v>
      </c>
      <c r="H717" s="227">
        <f t="shared" si="128"/>
        <v>0</v>
      </c>
      <c r="I717" s="211"/>
    </row>
    <row r="718" spans="1:9" x14ac:dyDescent="0.35">
      <c r="A718" s="209"/>
      <c r="C718">
        <v>4</v>
      </c>
      <c r="D718" t="s">
        <v>347</v>
      </c>
      <c r="F718" s="210"/>
      <c r="G718" s="211">
        <f t="shared" si="128"/>
        <v>5000</v>
      </c>
      <c r="H718" s="212">
        <f t="shared" si="128"/>
        <v>0</v>
      </c>
      <c r="I718" s="211"/>
    </row>
    <row r="719" spans="1:9" x14ac:dyDescent="0.35">
      <c r="A719" s="209"/>
      <c r="C719">
        <v>42</v>
      </c>
      <c r="D719" t="s">
        <v>350</v>
      </c>
      <c r="F719" s="210"/>
      <c r="G719" s="211">
        <f>G720</f>
        <v>5000</v>
      </c>
      <c r="H719" s="212">
        <f>H720</f>
        <v>0</v>
      </c>
      <c r="I719" s="211"/>
    </row>
    <row r="720" spans="1:9" x14ac:dyDescent="0.35">
      <c r="A720" s="209"/>
      <c r="C720">
        <v>423</v>
      </c>
      <c r="D720" t="s">
        <v>372</v>
      </c>
      <c r="F720" s="210"/>
      <c r="G720" s="211">
        <v>5000</v>
      </c>
      <c r="H720" s="212">
        <v>0</v>
      </c>
      <c r="I720" s="211"/>
    </row>
    <row r="721" spans="1:9" x14ac:dyDescent="0.35">
      <c r="A721" s="213"/>
      <c r="B721" s="214"/>
      <c r="C721" s="214" t="s">
        <v>373</v>
      </c>
      <c r="D721" s="214" t="s">
        <v>374</v>
      </c>
      <c r="E721" s="214"/>
      <c r="F721" s="215"/>
      <c r="G721" s="216">
        <f t="shared" ref="G721:H721" si="129">G724</f>
        <v>300000</v>
      </c>
      <c r="H721" s="217">
        <f t="shared" si="129"/>
        <v>0</v>
      </c>
      <c r="I721" s="211"/>
    </row>
    <row r="722" spans="1:9" x14ac:dyDescent="0.35">
      <c r="A722" s="218"/>
      <c r="B722" s="219"/>
      <c r="C722" s="219" t="s">
        <v>220</v>
      </c>
      <c r="D722" s="219" t="s">
        <v>221</v>
      </c>
      <c r="E722" s="219"/>
      <c r="F722" s="220"/>
      <c r="G722" s="221">
        <f t="shared" ref="G722:H722" si="130">G724</f>
        <v>300000</v>
      </c>
      <c r="H722" s="222">
        <f t="shared" si="130"/>
        <v>0</v>
      </c>
      <c r="I722" s="211"/>
    </row>
    <row r="723" spans="1:9" x14ac:dyDescent="0.35">
      <c r="A723" s="223"/>
      <c r="B723" s="224"/>
      <c r="C723" s="224" t="s">
        <v>346</v>
      </c>
      <c r="D723" s="224"/>
      <c r="E723" s="224"/>
      <c r="F723" s="225"/>
      <c r="G723" s="226">
        <f t="shared" ref="G723:H724" si="131">G724</f>
        <v>300000</v>
      </c>
      <c r="H723" s="227">
        <f t="shared" si="131"/>
        <v>0</v>
      </c>
      <c r="I723" s="211"/>
    </row>
    <row r="724" spans="1:9" x14ac:dyDescent="0.35">
      <c r="A724" s="209"/>
      <c r="C724">
        <v>4</v>
      </c>
      <c r="D724" t="s">
        <v>347</v>
      </c>
      <c r="F724" s="210"/>
      <c r="G724" s="211">
        <f t="shared" si="131"/>
        <v>300000</v>
      </c>
      <c r="H724" s="212">
        <f t="shared" si="131"/>
        <v>0</v>
      </c>
      <c r="I724" s="211"/>
    </row>
    <row r="725" spans="1:9" x14ac:dyDescent="0.35">
      <c r="A725" s="209"/>
      <c r="C725">
        <v>42</v>
      </c>
      <c r="D725" t="s">
        <v>350</v>
      </c>
      <c r="F725" s="210"/>
      <c r="G725" s="211">
        <f>G726</f>
        <v>300000</v>
      </c>
      <c r="H725" s="212">
        <f>H726</f>
        <v>0</v>
      </c>
      <c r="I725" s="211"/>
    </row>
    <row r="726" spans="1:9" x14ac:dyDescent="0.35">
      <c r="A726" s="209"/>
      <c r="C726">
        <v>426</v>
      </c>
      <c r="D726" t="s">
        <v>375</v>
      </c>
      <c r="F726" s="210"/>
      <c r="G726" s="211">
        <v>300000</v>
      </c>
      <c r="H726" s="212">
        <v>0</v>
      </c>
      <c r="I726" s="211"/>
    </row>
    <row r="727" spans="1:9" x14ac:dyDescent="0.35">
      <c r="A727" s="213"/>
      <c r="B727" s="214"/>
      <c r="C727" s="214" t="s">
        <v>376</v>
      </c>
      <c r="D727" s="214" t="s">
        <v>377</v>
      </c>
      <c r="E727" s="214"/>
      <c r="F727" s="215"/>
      <c r="G727" s="216">
        <f t="shared" ref="G727:H727" si="132">G730</f>
        <v>400000</v>
      </c>
      <c r="H727" s="217">
        <f t="shared" si="132"/>
        <v>232719.32</v>
      </c>
      <c r="I727" s="211"/>
    </row>
    <row r="728" spans="1:9" x14ac:dyDescent="0.35">
      <c r="A728" s="218"/>
      <c r="B728" s="219"/>
      <c r="C728" s="219" t="s">
        <v>220</v>
      </c>
      <c r="D728" s="219" t="s">
        <v>221</v>
      </c>
      <c r="E728" s="219"/>
      <c r="F728" s="220"/>
      <c r="G728" s="221">
        <f t="shared" ref="G728:H728" si="133">G730</f>
        <v>400000</v>
      </c>
      <c r="H728" s="222">
        <f t="shared" si="133"/>
        <v>232719.32</v>
      </c>
      <c r="I728" s="211"/>
    </row>
    <row r="729" spans="1:9" x14ac:dyDescent="0.35">
      <c r="A729" s="223"/>
      <c r="B729" s="224"/>
      <c r="C729" s="224" t="s">
        <v>295</v>
      </c>
      <c r="D729" s="224"/>
      <c r="E729" s="224"/>
      <c r="F729" s="225"/>
      <c r="G729" s="226">
        <f t="shared" ref="G729:H730" si="134">G730</f>
        <v>400000</v>
      </c>
      <c r="H729" s="227">
        <f t="shared" si="134"/>
        <v>232719.32</v>
      </c>
      <c r="I729" s="211"/>
    </row>
    <row r="730" spans="1:9" x14ac:dyDescent="0.35">
      <c r="A730" s="209"/>
      <c r="C730">
        <v>4</v>
      </c>
      <c r="D730" t="s">
        <v>347</v>
      </c>
      <c r="F730" s="210"/>
      <c r="G730" s="211">
        <f t="shared" si="134"/>
        <v>400000</v>
      </c>
      <c r="H730" s="212">
        <f t="shared" si="134"/>
        <v>232719.32</v>
      </c>
      <c r="I730" s="211"/>
    </row>
    <row r="731" spans="1:9" x14ac:dyDescent="0.35">
      <c r="A731" s="209"/>
      <c r="C731">
        <v>42</v>
      </c>
      <c r="D731" t="s">
        <v>350</v>
      </c>
      <c r="F731" s="210"/>
      <c r="G731" s="211">
        <f>G732</f>
        <v>400000</v>
      </c>
      <c r="H731" s="212">
        <f>H732</f>
        <v>232719.32</v>
      </c>
      <c r="I731" s="211"/>
    </row>
    <row r="732" spans="1:9" x14ac:dyDescent="0.35">
      <c r="A732" s="209"/>
      <c r="C732">
        <v>421</v>
      </c>
      <c r="D732" t="s">
        <v>351</v>
      </c>
      <c r="F732" s="210"/>
      <c r="G732" s="211">
        <v>400000</v>
      </c>
      <c r="H732" s="212">
        <v>232719.32</v>
      </c>
      <c r="I732" s="211"/>
    </row>
    <row r="733" spans="1:9" x14ac:dyDescent="0.35">
      <c r="A733" s="213"/>
      <c r="B733" s="214"/>
      <c r="C733" s="214" t="s">
        <v>378</v>
      </c>
      <c r="D733" s="214" t="s">
        <v>379</v>
      </c>
      <c r="E733" s="214"/>
      <c r="F733" s="215"/>
      <c r="G733" s="216">
        <f t="shared" ref="G733:H733" si="135">G736</f>
        <v>100000</v>
      </c>
      <c r="H733" s="217">
        <f t="shared" si="135"/>
        <v>4681.25</v>
      </c>
      <c r="I733" s="211"/>
    </row>
    <row r="734" spans="1:9" x14ac:dyDescent="0.35">
      <c r="A734" s="218"/>
      <c r="B734" s="219"/>
      <c r="C734" s="219" t="s">
        <v>220</v>
      </c>
      <c r="D734" s="219" t="s">
        <v>221</v>
      </c>
      <c r="E734" s="219"/>
      <c r="F734" s="220"/>
      <c r="G734" s="221">
        <f t="shared" ref="G734:H734" si="136">G736</f>
        <v>100000</v>
      </c>
      <c r="H734" s="222">
        <f t="shared" si="136"/>
        <v>4681.25</v>
      </c>
      <c r="I734" s="211"/>
    </row>
    <row r="735" spans="1:9" x14ac:dyDescent="0.35">
      <c r="A735" s="223"/>
      <c r="B735" s="224"/>
      <c r="C735" s="224" t="s">
        <v>355</v>
      </c>
      <c r="D735" s="224"/>
      <c r="E735" s="224"/>
      <c r="F735" s="225"/>
      <c r="G735" s="226">
        <f t="shared" ref="G735:H736" si="137">G736</f>
        <v>100000</v>
      </c>
      <c r="H735" s="227">
        <f t="shared" si="137"/>
        <v>4681.25</v>
      </c>
      <c r="I735" s="211"/>
    </row>
    <row r="736" spans="1:9" x14ac:dyDescent="0.35">
      <c r="A736" s="209"/>
      <c r="C736">
        <v>4</v>
      </c>
      <c r="D736" t="s">
        <v>347</v>
      </c>
      <c r="F736" s="210"/>
      <c r="G736" s="211">
        <f t="shared" si="137"/>
        <v>100000</v>
      </c>
      <c r="H736" s="212">
        <f t="shared" si="137"/>
        <v>4681.25</v>
      </c>
      <c r="I736" s="211"/>
    </row>
    <row r="737" spans="1:9" x14ac:dyDescent="0.35">
      <c r="A737" s="209"/>
      <c r="C737">
        <v>42</v>
      </c>
      <c r="D737" t="s">
        <v>350</v>
      </c>
      <c r="F737" s="210"/>
      <c r="G737" s="211">
        <f>G738</f>
        <v>100000</v>
      </c>
      <c r="H737" s="212">
        <f>H738</f>
        <v>4681.25</v>
      </c>
      <c r="I737" s="211"/>
    </row>
    <row r="738" spans="1:9" x14ac:dyDescent="0.35">
      <c r="A738" s="209"/>
      <c r="C738">
        <v>421</v>
      </c>
      <c r="D738" t="s">
        <v>351</v>
      </c>
      <c r="F738" s="210"/>
      <c r="G738" s="211">
        <v>100000</v>
      </c>
      <c r="H738" s="212">
        <v>4681.25</v>
      </c>
      <c r="I738" s="211"/>
    </row>
    <row r="739" spans="1:9" x14ac:dyDescent="0.35">
      <c r="A739" s="213"/>
      <c r="B739" s="214"/>
      <c r="C739" s="214" t="s">
        <v>380</v>
      </c>
      <c r="D739" s="214" t="s">
        <v>381</v>
      </c>
      <c r="E739" s="214"/>
      <c r="F739" s="215"/>
      <c r="G739" s="216">
        <f t="shared" ref="G739:H739" si="138">G742</f>
        <v>20000</v>
      </c>
      <c r="H739" s="217">
        <f t="shared" si="138"/>
        <v>60000</v>
      </c>
      <c r="I739" s="211"/>
    </row>
    <row r="740" spans="1:9" x14ac:dyDescent="0.35">
      <c r="A740" s="218"/>
      <c r="B740" s="219"/>
      <c r="C740" s="219" t="s">
        <v>220</v>
      </c>
      <c r="D740" s="219" t="s">
        <v>221</v>
      </c>
      <c r="E740" s="219"/>
      <c r="F740" s="220"/>
      <c r="G740" s="221">
        <f t="shared" ref="G740:H740" si="139">G742</f>
        <v>20000</v>
      </c>
      <c r="H740" s="222">
        <f t="shared" si="139"/>
        <v>60000</v>
      </c>
      <c r="I740" s="211"/>
    </row>
    <row r="741" spans="1:9" x14ac:dyDescent="0.35">
      <c r="A741" s="223"/>
      <c r="B741" s="224"/>
      <c r="C741" s="224" t="s">
        <v>332</v>
      </c>
      <c r="D741" s="224"/>
      <c r="E741" s="224"/>
      <c r="F741" s="225"/>
      <c r="G741" s="226">
        <f t="shared" ref="G741:H742" si="140">G742</f>
        <v>20000</v>
      </c>
      <c r="H741" s="227">
        <f t="shared" si="140"/>
        <v>60000</v>
      </c>
      <c r="I741" s="211"/>
    </row>
    <row r="742" spans="1:9" x14ac:dyDescent="0.35">
      <c r="A742" s="209"/>
      <c r="C742">
        <v>4</v>
      </c>
      <c r="D742" t="s">
        <v>347</v>
      </c>
      <c r="F742" s="210"/>
      <c r="G742" s="211">
        <f t="shared" si="140"/>
        <v>20000</v>
      </c>
      <c r="H742" s="212">
        <f t="shared" si="140"/>
        <v>60000</v>
      </c>
      <c r="I742" s="211"/>
    </row>
    <row r="743" spans="1:9" x14ac:dyDescent="0.35">
      <c r="A743" s="209"/>
      <c r="C743">
        <v>42</v>
      </c>
      <c r="D743" t="s">
        <v>350</v>
      </c>
      <c r="F743" s="210"/>
      <c r="G743" s="211">
        <f>G744</f>
        <v>20000</v>
      </c>
      <c r="H743" s="212">
        <f>H744</f>
        <v>60000</v>
      </c>
      <c r="I743" s="211"/>
    </row>
    <row r="744" spans="1:9" x14ac:dyDescent="0.35">
      <c r="A744" s="209"/>
      <c r="C744">
        <v>421</v>
      </c>
      <c r="D744" t="s">
        <v>351</v>
      </c>
      <c r="F744" s="210"/>
      <c r="G744" s="211">
        <v>20000</v>
      </c>
      <c r="H744" s="212">
        <v>60000</v>
      </c>
      <c r="I744" s="211"/>
    </row>
    <row r="745" spans="1:9" x14ac:dyDescent="0.35">
      <c r="A745" s="213"/>
      <c r="B745" s="214"/>
      <c r="C745" s="214" t="s">
        <v>382</v>
      </c>
      <c r="D745" s="214" t="s">
        <v>383</v>
      </c>
      <c r="E745" s="214"/>
      <c r="F745" s="215"/>
      <c r="G745" s="216">
        <f t="shared" ref="G745:H745" si="141">G748</f>
        <v>5000</v>
      </c>
      <c r="H745" s="217">
        <f t="shared" si="141"/>
        <v>0</v>
      </c>
      <c r="I745" s="211"/>
    </row>
    <row r="746" spans="1:9" x14ac:dyDescent="0.35">
      <c r="A746" s="218"/>
      <c r="B746" s="219"/>
      <c r="C746" s="219" t="s">
        <v>220</v>
      </c>
      <c r="D746" s="219" t="s">
        <v>221</v>
      </c>
      <c r="E746" s="219"/>
      <c r="F746" s="220"/>
      <c r="G746" s="221">
        <f t="shared" ref="G746:H746" si="142">G748</f>
        <v>5000</v>
      </c>
      <c r="H746" s="222">
        <f t="shared" si="142"/>
        <v>0</v>
      </c>
      <c r="I746" s="211"/>
    </row>
    <row r="747" spans="1:9" x14ac:dyDescent="0.35">
      <c r="A747" s="223"/>
      <c r="B747" s="224"/>
      <c r="C747" s="224" t="s">
        <v>355</v>
      </c>
      <c r="D747" s="224"/>
      <c r="E747" s="224"/>
      <c r="F747" s="225"/>
      <c r="G747" s="226">
        <f t="shared" ref="G747:H748" si="143">G748</f>
        <v>5000</v>
      </c>
      <c r="H747" s="227">
        <f t="shared" si="143"/>
        <v>0</v>
      </c>
      <c r="I747" s="211"/>
    </row>
    <row r="748" spans="1:9" x14ac:dyDescent="0.35">
      <c r="A748" s="209"/>
      <c r="C748">
        <v>4</v>
      </c>
      <c r="D748" t="s">
        <v>347</v>
      </c>
      <c r="F748" s="210"/>
      <c r="G748" s="211">
        <f t="shared" si="143"/>
        <v>5000</v>
      </c>
      <c r="H748" s="212">
        <f t="shared" si="143"/>
        <v>0</v>
      </c>
      <c r="I748" s="211"/>
    </row>
    <row r="749" spans="1:9" x14ac:dyDescent="0.35">
      <c r="A749" s="209"/>
      <c r="C749">
        <v>42</v>
      </c>
      <c r="D749" t="s">
        <v>350</v>
      </c>
      <c r="F749" s="210"/>
      <c r="G749" s="211">
        <f>G750</f>
        <v>5000</v>
      </c>
      <c r="H749" s="212">
        <f>H750</f>
        <v>0</v>
      </c>
      <c r="I749" s="211"/>
    </row>
    <row r="750" spans="1:9" x14ac:dyDescent="0.35">
      <c r="A750" s="209"/>
      <c r="C750">
        <v>421</v>
      </c>
      <c r="D750" t="s">
        <v>351</v>
      </c>
      <c r="F750" s="210"/>
      <c r="G750" s="211">
        <v>5000</v>
      </c>
      <c r="H750" s="212">
        <v>0</v>
      </c>
      <c r="I750" s="211"/>
    </row>
    <row r="751" spans="1:9" x14ac:dyDescent="0.35">
      <c r="A751" s="213"/>
      <c r="B751" s="214"/>
      <c r="C751" s="214" t="s">
        <v>384</v>
      </c>
      <c r="D751" s="214" t="s">
        <v>385</v>
      </c>
      <c r="E751" s="214"/>
      <c r="F751" s="215"/>
      <c r="G751" s="216">
        <f t="shared" ref="G751:H751" si="144">G754</f>
        <v>607600</v>
      </c>
      <c r="H751" s="217">
        <f t="shared" si="144"/>
        <v>0</v>
      </c>
      <c r="I751" s="211"/>
    </row>
    <row r="752" spans="1:9" x14ac:dyDescent="0.35">
      <c r="A752" s="218"/>
      <c r="B752" s="219"/>
      <c r="C752" s="219" t="s">
        <v>220</v>
      </c>
      <c r="D752" s="219" t="s">
        <v>221</v>
      </c>
      <c r="E752" s="219"/>
      <c r="F752" s="220"/>
      <c r="G752" s="221">
        <f t="shared" ref="G752:H752" si="145">G754</f>
        <v>607600</v>
      </c>
      <c r="H752" s="222">
        <f t="shared" si="145"/>
        <v>0</v>
      </c>
      <c r="I752" s="211"/>
    </row>
    <row r="753" spans="1:9" x14ac:dyDescent="0.35">
      <c r="A753" s="223"/>
      <c r="B753" s="224"/>
      <c r="C753" s="224" t="s">
        <v>355</v>
      </c>
      <c r="D753" s="224"/>
      <c r="E753" s="224"/>
      <c r="F753" s="225"/>
      <c r="G753" s="226">
        <f t="shared" ref="G753:H754" si="146">G754</f>
        <v>607600</v>
      </c>
      <c r="H753" s="227">
        <f t="shared" si="146"/>
        <v>0</v>
      </c>
      <c r="I753" s="211"/>
    </row>
    <row r="754" spans="1:9" x14ac:dyDescent="0.35">
      <c r="A754" s="209"/>
      <c r="C754">
        <v>4</v>
      </c>
      <c r="D754" t="s">
        <v>347</v>
      </c>
      <c r="F754" s="210"/>
      <c r="G754" s="211">
        <f t="shared" si="146"/>
        <v>607600</v>
      </c>
      <c r="H754" s="212">
        <f t="shared" si="146"/>
        <v>0</v>
      </c>
      <c r="I754" s="211"/>
    </row>
    <row r="755" spans="1:9" x14ac:dyDescent="0.35">
      <c r="A755" s="209"/>
      <c r="C755">
        <v>42</v>
      </c>
      <c r="D755" t="s">
        <v>350</v>
      </c>
      <c r="F755" s="210"/>
      <c r="G755" s="211">
        <f>G756</f>
        <v>607600</v>
      </c>
      <c r="H755" s="212">
        <f>H756</f>
        <v>0</v>
      </c>
      <c r="I755" s="211"/>
    </row>
    <row r="756" spans="1:9" x14ac:dyDescent="0.35">
      <c r="A756" s="209"/>
      <c r="C756">
        <v>421</v>
      </c>
      <c r="D756" t="s">
        <v>351</v>
      </c>
      <c r="F756" s="210"/>
      <c r="G756" s="211">
        <v>607600</v>
      </c>
      <c r="H756" s="212">
        <v>0</v>
      </c>
      <c r="I756" s="211"/>
    </row>
    <row r="757" spans="1:9" x14ac:dyDescent="0.35">
      <c r="A757" s="213"/>
      <c r="B757" s="214"/>
      <c r="C757" s="214" t="s">
        <v>386</v>
      </c>
      <c r="D757" s="214" t="s">
        <v>387</v>
      </c>
      <c r="E757" s="214"/>
      <c r="F757" s="215"/>
      <c r="G757" s="216">
        <f t="shared" ref="G757:H757" si="147">G760</f>
        <v>5000</v>
      </c>
      <c r="H757" s="217">
        <f t="shared" si="147"/>
        <v>0</v>
      </c>
      <c r="I757" s="211"/>
    </row>
    <row r="758" spans="1:9" x14ac:dyDescent="0.35">
      <c r="A758" s="218"/>
      <c r="B758" s="219"/>
      <c r="C758" s="219" t="s">
        <v>220</v>
      </c>
      <c r="D758" s="219" t="s">
        <v>221</v>
      </c>
      <c r="E758" s="219"/>
      <c r="F758" s="220"/>
      <c r="G758" s="221">
        <f t="shared" ref="G758:H758" si="148">G760</f>
        <v>5000</v>
      </c>
      <c r="H758" s="222">
        <f t="shared" si="148"/>
        <v>0</v>
      </c>
      <c r="I758" s="211"/>
    </row>
    <row r="759" spans="1:9" x14ac:dyDescent="0.35">
      <c r="A759" s="223"/>
      <c r="B759" s="224"/>
      <c r="C759" s="224" t="s">
        <v>284</v>
      </c>
      <c r="D759" s="224"/>
      <c r="E759" s="224"/>
      <c r="F759" s="225"/>
      <c r="G759" s="226">
        <f t="shared" ref="G759:H760" si="149">G760</f>
        <v>5000</v>
      </c>
      <c r="H759" s="227">
        <f t="shared" si="149"/>
        <v>0</v>
      </c>
      <c r="I759" s="211"/>
    </row>
    <row r="760" spans="1:9" x14ac:dyDescent="0.35">
      <c r="A760" s="209"/>
      <c r="C760">
        <v>4</v>
      </c>
      <c r="D760" t="s">
        <v>347</v>
      </c>
      <c r="F760" s="210"/>
      <c r="G760" s="211">
        <f t="shared" si="149"/>
        <v>5000</v>
      </c>
      <c r="H760" s="212">
        <f t="shared" si="149"/>
        <v>0</v>
      </c>
      <c r="I760" s="211"/>
    </row>
    <row r="761" spans="1:9" x14ac:dyDescent="0.35">
      <c r="A761" s="209"/>
      <c r="C761">
        <v>42</v>
      </c>
      <c r="D761" t="s">
        <v>350</v>
      </c>
      <c r="F761" s="210"/>
      <c r="G761" s="211">
        <f>G762</f>
        <v>5000</v>
      </c>
      <c r="H761" s="212">
        <f>H762</f>
        <v>0</v>
      </c>
      <c r="I761" s="211"/>
    </row>
    <row r="762" spans="1:9" x14ac:dyDescent="0.35">
      <c r="A762" s="209"/>
      <c r="C762">
        <v>421</v>
      </c>
      <c r="D762" t="s">
        <v>351</v>
      </c>
      <c r="F762" s="210"/>
      <c r="G762" s="211">
        <v>5000</v>
      </c>
      <c r="H762" s="212">
        <v>0</v>
      </c>
      <c r="I762" s="211"/>
    </row>
    <row r="763" spans="1:9" x14ac:dyDescent="0.35">
      <c r="A763" s="213"/>
      <c r="B763" s="214"/>
      <c r="C763" s="214" t="s">
        <v>388</v>
      </c>
      <c r="D763" s="214" t="s">
        <v>389</v>
      </c>
      <c r="E763" s="214"/>
      <c r="F763" s="215"/>
      <c r="G763" s="216">
        <f t="shared" ref="G763:H763" si="150">G766</f>
        <v>100000</v>
      </c>
      <c r="H763" s="217">
        <f t="shared" si="150"/>
        <v>0</v>
      </c>
      <c r="I763" s="211"/>
    </row>
    <row r="764" spans="1:9" x14ac:dyDescent="0.35">
      <c r="A764" s="218"/>
      <c r="B764" s="219"/>
      <c r="C764" s="219" t="s">
        <v>220</v>
      </c>
      <c r="D764" s="219" t="s">
        <v>221</v>
      </c>
      <c r="E764" s="219"/>
      <c r="F764" s="220"/>
      <c r="G764" s="221">
        <f t="shared" ref="G764:H764" si="151">G766</f>
        <v>100000</v>
      </c>
      <c r="H764" s="222">
        <f t="shared" si="151"/>
        <v>0</v>
      </c>
      <c r="I764" s="211"/>
    </row>
    <row r="765" spans="1:9" x14ac:dyDescent="0.35">
      <c r="A765" s="223"/>
      <c r="B765" s="224"/>
      <c r="C765" s="224" t="s">
        <v>284</v>
      </c>
      <c r="D765" s="224"/>
      <c r="E765" s="224"/>
      <c r="F765" s="225"/>
      <c r="G765" s="226">
        <f t="shared" ref="G765:H766" si="152">G766</f>
        <v>100000</v>
      </c>
      <c r="H765" s="227">
        <f t="shared" si="152"/>
        <v>0</v>
      </c>
      <c r="I765" s="211"/>
    </row>
    <row r="766" spans="1:9" x14ac:dyDescent="0.35">
      <c r="A766" s="209"/>
      <c r="C766">
        <v>4</v>
      </c>
      <c r="D766" t="s">
        <v>347</v>
      </c>
      <c r="F766" s="210"/>
      <c r="G766" s="211">
        <f t="shared" si="152"/>
        <v>100000</v>
      </c>
      <c r="H766" s="212">
        <f t="shared" si="152"/>
        <v>0</v>
      </c>
      <c r="I766" s="211"/>
    </row>
    <row r="767" spans="1:9" x14ac:dyDescent="0.35">
      <c r="A767" s="209"/>
      <c r="C767">
        <v>42</v>
      </c>
      <c r="D767" t="s">
        <v>350</v>
      </c>
      <c r="F767" s="210"/>
      <c r="G767" s="211">
        <f>G768</f>
        <v>100000</v>
      </c>
      <c r="H767" s="212">
        <f>H768</f>
        <v>0</v>
      </c>
      <c r="I767" s="211"/>
    </row>
    <row r="768" spans="1:9" x14ac:dyDescent="0.35">
      <c r="A768" s="209"/>
      <c r="C768">
        <v>421</v>
      </c>
      <c r="D768" t="s">
        <v>351</v>
      </c>
      <c r="F768" s="210"/>
      <c r="G768" s="211">
        <v>100000</v>
      </c>
      <c r="H768" s="212">
        <v>0</v>
      </c>
      <c r="I768" s="211"/>
    </row>
    <row r="769" spans="1:9" x14ac:dyDescent="0.35">
      <c r="A769" s="213"/>
      <c r="B769" s="214"/>
      <c r="C769" s="214" t="s">
        <v>390</v>
      </c>
      <c r="D769" s="214" t="s">
        <v>391</v>
      </c>
      <c r="E769" s="214"/>
      <c r="F769" s="215"/>
      <c r="G769" s="216">
        <f t="shared" ref="G769:H769" si="153">G772</f>
        <v>800000</v>
      </c>
      <c r="H769" s="217">
        <f t="shared" si="153"/>
        <v>0</v>
      </c>
      <c r="I769" s="211"/>
    </row>
    <row r="770" spans="1:9" x14ac:dyDescent="0.35">
      <c r="A770" s="218"/>
      <c r="B770" s="219"/>
      <c r="C770" s="219" t="s">
        <v>220</v>
      </c>
      <c r="D770" s="219" t="s">
        <v>221</v>
      </c>
      <c r="E770" s="219"/>
      <c r="F770" s="220"/>
      <c r="G770" s="221">
        <f t="shared" ref="G770:H770" si="154">G772</f>
        <v>800000</v>
      </c>
      <c r="H770" s="222">
        <f t="shared" si="154"/>
        <v>0</v>
      </c>
      <c r="I770" s="211"/>
    </row>
    <row r="771" spans="1:9" x14ac:dyDescent="0.35">
      <c r="A771" s="223"/>
      <c r="B771" s="224"/>
      <c r="C771" s="224" t="s">
        <v>346</v>
      </c>
      <c r="D771" s="224"/>
      <c r="E771" s="224"/>
      <c r="F771" s="225"/>
      <c r="G771" s="226">
        <f t="shared" ref="G771:H772" si="155">G772</f>
        <v>800000</v>
      </c>
      <c r="H771" s="227">
        <f t="shared" si="155"/>
        <v>0</v>
      </c>
      <c r="I771" s="211"/>
    </row>
    <row r="772" spans="1:9" x14ac:dyDescent="0.35">
      <c r="A772" s="209"/>
      <c r="C772">
        <v>4</v>
      </c>
      <c r="D772" t="s">
        <v>347</v>
      </c>
      <c r="F772" s="210"/>
      <c r="G772" s="211">
        <f t="shared" si="155"/>
        <v>800000</v>
      </c>
      <c r="H772" s="212">
        <f t="shared" si="155"/>
        <v>0</v>
      </c>
      <c r="I772" s="211"/>
    </row>
    <row r="773" spans="1:9" x14ac:dyDescent="0.35">
      <c r="A773" s="209"/>
      <c r="C773">
        <v>42</v>
      </c>
      <c r="D773" t="s">
        <v>350</v>
      </c>
      <c r="F773" s="210"/>
      <c r="G773" s="211">
        <f>G774</f>
        <v>800000</v>
      </c>
      <c r="H773" s="212">
        <f>H774</f>
        <v>0</v>
      </c>
      <c r="I773" s="211"/>
    </row>
    <row r="774" spans="1:9" x14ac:dyDescent="0.35">
      <c r="A774" s="209"/>
      <c r="C774">
        <v>411</v>
      </c>
      <c r="D774" t="s">
        <v>349</v>
      </c>
      <c r="F774" s="210"/>
      <c r="G774" s="211">
        <v>800000</v>
      </c>
      <c r="H774" s="212">
        <v>0</v>
      </c>
      <c r="I774" s="211"/>
    </row>
    <row r="775" spans="1:9" x14ac:dyDescent="0.35">
      <c r="A775" s="213"/>
      <c r="B775" s="214"/>
      <c r="C775" s="214" t="s">
        <v>392</v>
      </c>
      <c r="D775" s="214" t="s">
        <v>393</v>
      </c>
      <c r="E775" s="214"/>
      <c r="F775" s="215"/>
      <c r="G775" s="216">
        <f>G780+G785</f>
        <v>220000</v>
      </c>
      <c r="H775" s="217">
        <f>H780+H785</f>
        <v>3720</v>
      </c>
      <c r="I775" s="211"/>
    </row>
    <row r="776" spans="1:9" x14ac:dyDescent="0.35">
      <c r="A776" s="218"/>
      <c r="B776" s="219"/>
      <c r="C776" s="219" t="s">
        <v>245</v>
      </c>
      <c r="D776" s="219" t="s">
        <v>358</v>
      </c>
      <c r="E776" s="219"/>
      <c r="F776" s="220"/>
      <c r="G776" s="221">
        <f t="shared" ref="G776:H776" si="156">G778</f>
        <v>190000</v>
      </c>
      <c r="H776" s="222">
        <f t="shared" si="156"/>
        <v>3720</v>
      </c>
      <c r="I776" s="211"/>
    </row>
    <row r="777" spans="1:9" x14ac:dyDescent="0.35">
      <c r="A777" s="223"/>
      <c r="B777" s="224"/>
      <c r="C777" s="224" t="s">
        <v>284</v>
      </c>
      <c r="D777" s="224"/>
      <c r="E777" s="224"/>
      <c r="F777" s="225"/>
      <c r="G777" s="226">
        <f t="shared" ref="G777:H778" si="157">G778</f>
        <v>190000</v>
      </c>
      <c r="H777" s="227">
        <f t="shared" si="157"/>
        <v>3720</v>
      </c>
      <c r="I777" s="211"/>
    </row>
    <row r="778" spans="1:9" x14ac:dyDescent="0.35">
      <c r="A778" s="209"/>
      <c r="C778">
        <v>4</v>
      </c>
      <c r="D778" t="s">
        <v>347</v>
      </c>
      <c r="F778" s="210"/>
      <c r="G778" s="211">
        <f t="shared" si="157"/>
        <v>190000</v>
      </c>
      <c r="H778" s="212">
        <f t="shared" si="157"/>
        <v>3720</v>
      </c>
      <c r="I778" s="211"/>
    </row>
    <row r="779" spans="1:9" x14ac:dyDescent="0.35">
      <c r="A779" s="209"/>
      <c r="C779">
        <v>42</v>
      </c>
      <c r="D779" t="s">
        <v>350</v>
      </c>
      <c r="F779" s="210"/>
      <c r="G779" s="211">
        <f>G780</f>
        <v>190000</v>
      </c>
      <c r="H779" s="212">
        <f>H780</f>
        <v>3720</v>
      </c>
      <c r="I779" s="211"/>
    </row>
    <row r="780" spans="1:9" x14ac:dyDescent="0.35">
      <c r="A780" s="209"/>
      <c r="C780">
        <v>422</v>
      </c>
      <c r="D780" t="s">
        <v>394</v>
      </c>
      <c r="F780" s="210"/>
      <c r="G780" s="211">
        <v>190000</v>
      </c>
      <c r="H780" s="212">
        <v>3720</v>
      </c>
      <c r="I780" s="211"/>
    </row>
    <row r="781" spans="1:9" x14ac:dyDescent="0.35">
      <c r="A781" s="218"/>
      <c r="B781" s="219"/>
      <c r="C781" s="219" t="s">
        <v>220</v>
      </c>
      <c r="D781" s="219" t="s">
        <v>221</v>
      </c>
      <c r="E781" s="219"/>
      <c r="F781" s="220"/>
      <c r="G781" s="221">
        <f t="shared" ref="G781:H781" si="158">G783</f>
        <v>30000</v>
      </c>
      <c r="H781" s="222">
        <f t="shared" si="158"/>
        <v>0</v>
      </c>
      <c r="I781" s="211"/>
    </row>
    <row r="782" spans="1:9" x14ac:dyDescent="0.35">
      <c r="A782" s="223"/>
      <c r="B782" s="224"/>
      <c r="C782" s="224" t="s">
        <v>284</v>
      </c>
      <c r="D782" s="224"/>
      <c r="E782" s="224"/>
      <c r="F782" s="225"/>
      <c r="G782" s="226">
        <f t="shared" ref="G782:H783" si="159">G783</f>
        <v>30000</v>
      </c>
      <c r="H782" s="227">
        <f t="shared" si="159"/>
        <v>0</v>
      </c>
      <c r="I782" s="211"/>
    </row>
    <row r="783" spans="1:9" x14ac:dyDescent="0.35">
      <c r="A783" s="209"/>
      <c r="C783">
        <v>4</v>
      </c>
      <c r="D783" t="s">
        <v>347</v>
      </c>
      <c r="F783" s="210"/>
      <c r="G783" s="211">
        <f t="shared" si="159"/>
        <v>30000</v>
      </c>
      <c r="H783" s="212">
        <f t="shared" si="159"/>
        <v>0</v>
      </c>
      <c r="I783" s="211"/>
    </row>
    <row r="784" spans="1:9" x14ac:dyDescent="0.35">
      <c r="A784" s="209"/>
      <c r="C784">
        <v>42</v>
      </c>
      <c r="D784" t="s">
        <v>350</v>
      </c>
      <c r="F784" s="210"/>
      <c r="G784" s="211">
        <f>G785</f>
        <v>30000</v>
      </c>
      <c r="H784" s="212">
        <f>H785</f>
        <v>0</v>
      </c>
      <c r="I784" s="211"/>
    </row>
    <row r="785" spans="1:9" x14ac:dyDescent="0.35">
      <c r="A785" s="209"/>
      <c r="C785">
        <v>422</v>
      </c>
      <c r="D785" t="s">
        <v>394</v>
      </c>
      <c r="F785" s="210"/>
      <c r="G785" s="211">
        <v>30000</v>
      </c>
      <c r="H785" s="212">
        <v>0</v>
      </c>
      <c r="I785" s="211"/>
    </row>
    <row r="786" spans="1:9" x14ac:dyDescent="0.35">
      <c r="A786" s="213"/>
      <c r="B786" s="214"/>
      <c r="C786" s="214" t="s">
        <v>395</v>
      </c>
      <c r="D786" s="214" t="s">
        <v>396</v>
      </c>
      <c r="E786" s="214"/>
      <c r="F786" s="215"/>
      <c r="G786" s="216">
        <f>G791+G796</f>
        <v>375000</v>
      </c>
      <c r="H786" s="217">
        <f>H791+H796</f>
        <v>0</v>
      </c>
      <c r="I786" s="211"/>
    </row>
    <row r="787" spans="1:9" x14ac:dyDescent="0.35">
      <c r="A787" s="218"/>
      <c r="B787" s="219"/>
      <c r="C787" s="219" t="s">
        <v>245</v>
      </c>
      <c r="D787" s="219" t="s">
        <v>358</v>
      </c>
      <c r="E787" s="219"/>
      <c r="F787" s="220"/>
      <c r="G787" s="221">
        <f t="shared" ref="G787:H787" si="160">G789</f>
        <v>307000</v>
      </c>
      <c r="H787" s="222">
        <f t="shared" si="160"/>
        <v>0</v>
      </c>
      <c r="I787" s="211"/>
    </row>
    <row r="788" spans="1:9" x14ac:dyDescent="0.35">
      <c r="A788" s="223"/>
      <c r="B788" s="224"/>
      <c r="C788" s="224" t="s">
        <v>295</v>
      </c>
      <c r="D788" s="224"/>
      <c r="E788" s="224"/>
      <c r="F788" s="225"/>
      <c r="G788" s="226">
        <f t="shared" ref="G788:H789" si="161">G789</f>
        <v>307000</v>
      </c>
      <c r="H788" s="227">
        <f t="shared" si="161"/>
        <v>0</v>
      </c>
      <c r="I788" s="211"/>
    </row>
    <row r="789" spans="1:9" x14ac:dyDescent="0.35">
      <c r="A789" s="209"/>
      <c r="C789">
        <v>4</v>
      </c>
      <c r="D789" t="s">
        <v>347</v>
      </c>
      <c r="F789" s="210"/>
      <c r="G789" s="211">
        <f t="shared" si="161"/>
        <v>307000</v>
      </c>
      <c r="H789" s="212">
        <f t="shared" si="161"/>
        <v>0</v>
      </c>
      <c r="I789" s="211"/>
    </row>
    <row r="790" spans="1:9" x14ac:dyDescent="0.35">
      <c r="A790" s="209"/>
      <c r="C790">
        <v>42</v>
      </c>
      <c r="D790" t="s">
        <v>350</v>
      </c>
      <c r="F790" s="210"/>
      <c r="G790" s="211">
        <f>G791</f>
        <v>307000</v>
      </c>
      <c r="H790" s="212">
        <f>H791</f>
        <v>0</v>
      </c>
      <c r="I790" s="211"/>
    </row>
    <row r="791" spans="1:9" x14ac:dyDescent="0.35">
      <c r="A791" s="209"/>
      <c r="C791">
        <v>421</v>
      </c>
      <c r="D791" t="s">
        <v>351</v>
      </c>
      <c r="F791" s="210"/>
      <c r="G791" s="211">
        <v>307000</v>
      </c>
      <c r="H791" s="212">
        <v>0</v>
      </c>
      <c r="I791" s="211"/>
    </row>
    <row r="792" spans="1:9" x14ac:dyDescent="0.35">
      <c r="A792" s="218"/>
      <c r="B792" s="219"/>
      <c r="C792" s="219" t="s">
        <v>220</v>
      </c>
      <c r="D792" s="219" t="s">
        <v>221</v>
      </c>
      <c r="E792" s="219"/>
      <c r="F792" s="220"/>
      <c r="G792" s="221">
        <f t="shared" ref="G792:H792" si="162">G794</f>
        <v>68000</v>
      </c>
      <c r="H792" s="222">
        <f t="shared" si="162"/>
        <v>0</v>
      </c>
      <c r="I792" s="211"/>
    </row>
    <row r="793" spans="1:9" x14ac:dyDescent="0.35">
      <c r="A793" s="223"/>
      <c r="B793" s="224"/>
      <c r="C793" s="224" t="s">
        <v>295</v>
      </c>
      <c r="D793" s="224"/>
      <c r="E793" s="224"/>
      <c r="F793" s="225"/>
      <c r="G793" s="226">
        <f t="shared" ref="G793:H794" si="163">G794</f>
        <v>68000</v>
      </c>
      <c r="H793" s="227">
        <f t="shared" si="163"/>
        <v>0</v>
      </c>
      <c r="I793" s="211"/>
    </row>
    <row r="794" spans="1:9" x14ac:dyDescent="0.35">
      <c r="A794" s="209"/>
      <c r="C794">
        <v>4</v>
      </c>
      <c r="D794" t="s">
        <v>347</v>
      </c>
      <c r="F794" s="210"/>
      <c r="G794" s="211">
        <f t="shared" si="163"/>
        <v>68000</v>
      </c>
      <c r="H794" s="212">
        <f t="shared" si="163"/>
        <v>0</v>
      </c>
      <c r="I794" s="211"/>
    </row>
    <row r="795" spans="1:9" x14ac:dyDescent="0.35">
      <c r="A795" s="209"/>
      <c r="C795">
        <v>42</v>
      </c>
      <c r="D795" t="s">
        <v>350</v>
      </c>
      <c r="F795" s="210"/>
      <c r="G795" s="211">
        <f>G796</f>
        <v>68000</v>
      </c>
      <c r="H795" s="212">
        <f>H796</f>
        <v>0</v>
      </c>
      <c r="I795" s="211"/>
    </row>
    <row r="796" spans="1:9" x14ac:dyDescent="0.35">
      <c r="A796" s="209"/>
      <c r="C796">
        <v>421</v>
      </c>
      <c r="D796" t="s">
        <v>351</v>
      </c>
      <c r="F796" s="210"/>
      <c r="G796" s="211">
        <v>68000</v>
      </c>
      <c r="H796" s="212">
        <v>0</v>
      </c>
      <c r="I796" s="211"/>
    </row>
    <row r="797" spans="1:9" x14ac:dyDescent="0.35">
      <c r="A797" s="213"/>
      <c r="B797" s="214"/>
      <c r="C797" s="214" t="s">
        <v>397</v>
      </c>
      <c r="D797" s="214" t="s">
        <v>398</v>
      </c>
      <c r="E797" s="214"/>
      <c r="F797" s="215"/>
      <c r="G797" s="216">
        <f>G802+G807</f>
        <v>128000</v>
      </c>
      <c r="H797" s="217">
        <f>H802+H807</f>
        <v>0</v>
      </c>
      <c r="I797" s="211"/>
    </row>
    <row r="798" spans="1:9" x14ac:dyDescent="0.35">
      <c r="A798" s="218"/>
      <c r="B798" s="219"/>
      <c r="C798" s="219" t="s">
        <v>245</v>
      </c>
      <c r="D798" s="219" t="s">
        <v>358</v>
      </c>
      <c r="E798" s="219"/>
      <c r="F798" s="220"/>
      <c r="G798" s="221">
        <f t="shared" ref="G798:H798" si="164">G800</f>
        <v>64000</v>
      </c>
      <c r="H798" s="222">
        <f t="shared" si="164"/>
        <v>0</v>
      </c>
      <c r="I798" s="211"/>
    </row>
    <row r="799" spans="1:9" x14ac:dyDescent="0.35">
      <c r="A799" s="223"/>
      <c r="B799" s="224"/>
      <c r="C799" s="224" t="s">
        <v>326</v>
      </c>
      <c r="D799" s="224"/>
      <c r="E799" s="224"/>
      <c r="F799" s="225"/>
      <c r="G799" s="226">
        <f t="shared" ref="G799:H800" si="165">G800</f>
        <v>64000</v>
      </c>
      <c r="H799" s="227">
        <f t="shared" si="165"/>
        <v>0</v>
      </c>
      <c r="I799" s="211"/>
    </row>
    <row r="800" spans="1:9" x14ac:dyDescent="0.35">
      <c r="A800" s="209"/>
      <c r="C800">
        <v>4</v>
      </c>
      <c r="D800" t="s">
        <v>347</v>
      </c>
      <c r="F800" s="210"/>
      <c r="G800" s="211">
        <f t="shared" si="165"/>
        <v>64000</v>
      </c>
      <c r="H800" s="212">
        <f t="shared" si="165"/>
        <v>0</v>
      </c>
      <c r="I800" s="211"/>
    </row>
    <row r="801" spans="1:9" x14ac:dyDescent="0.35">
      <c r="A801" s="209"/>
      <c r="C801">
        <v>42</v>
      </c>
      <c r="D801" t="s">
        <v>350</v>
      </c>
      <c r="F801" s="210"/>
      <c r="G801" s="211">
        <f>G802</f>
        <v>64000</v>
      </c>
      <c r="H801" s="212">
        <f>H802</f>
        <v>0</v>
      </c>
      <c r="I801" s="211"/>
    </row>
    <row r="802" spans="1:9" x14ac:dyDescent="0.35">
      <c r="A802" s="209"/>
      <c r="C802">
        <v>422</v>
      </c>
      <c r="D802" t="s">
        <v>394</v>
      </c>
      <c r="F802" s="210"/>
      <c r="G802" s="211">
        <v>64000</v>
      </c>
      <c r="H802" s="212">
        <v>0</v>
      </c>
      <c r="I802" s="211"/>
    </row>
    <row r="803" spans="1:9" x14ac:dyDescent="0.35">
      <c r="A803" s="218"/>
      <c r="B803" s="219"/>
      <c r="C803" s="219" t="s">
        <v>220</v>
      </c>
      <c r="D803" s="219" t="s">
        <v>221</v>
      </c>
      <c r="E803" s="219"/>
      <c r="F803" s="220"/>
      <c r="G803" s="221">
        <f t="shared" ref="G803:H803" si="166">G805</f>
        <v>64000</v>
      </c>
      <c r="H803" s="222">
        <f t="shared" si="166"/>
        <v>0</v>
      </c>
      <c r="I803" s="211"/>
    </row>
    <row r="804" spans="1:9" x14ac:dyDescent="0.35">
      <c r="A804" s="223"/>
      <c r="B804" s="224"/>
      <c r="C804" s="224" t="s">
        <v>326</v>
      </c>
      <c r="D804" s="224"/>
      <c r="E804" s="224"/>
      <c r="F804" s="225"/>
      <c r="G804" s="226">
        <f t="shared" ref="G804:H805" si="167">G805</f>
        <v>64000</v>
      </c>
      <c r="H804" s="227">
        <f t="shared" si="167"/>
        <v>0</v>
      </c>
      <c r="I804" s="211"/>
    </row>
    <row r="805" spans="1:9" x14ac:dyDescent="0.35">
      <c r="A805" s="209"/>
      <c r="C805">
        <v>4</v>
      </c>
      <c r="D805" t="s">
        <v>347</v>
      </c>
      <c r="F805" s="210"/>
      <c r="G805" s="211">
        <f t="shared" si="167"/>
        <v>64000</v>
      </c>
      <c r="H805" s="212">
        <f t="shared" si="167"/>
        <v>0</v>
      </c>
      <c r="I805" s="211"/>
    </row>
    <row r="806" spans="1:9" x14ac:dyDescent="0.35">
      <c r="A806" s="209"/>
      <c r="C806">
        <v>42</v>
      </c>
      <c r="D806" t="s">
        <v>350</v>
      </c>
      <c r="F806" s="210"/>
      <c r="G806" s="211">
        <f>G807</f>
        <v>64000</v>
      </c>
      <c r="H806" s="212">
        <f>H807</f>
        <v>0</v>
      </c>
      <c r="I806" s="211"/>
    </row>
    <row r="807" spans="1:9" x14ac:dyDescent="0.35">
      <c r="A807" s="209"/>
      <c r="C807">
        <v>422</v>
      </c>
      <c r="D807" t="s">
        <v>394</v>
      </c>
      <c r="F807" s="210"/>
      <c r="G807" s="211">
        <v>64000</v>
      </c>
      <c r="H807" s="212">
        <v>0</v>
      </c>
      <c r="I807" s="211"/>
    </row>
    <row r="808" spans="1:9" x14ac:dyDescent="0.35">
      <c r="A808" s="213"/>
      <c r="B808" s="214"/>
      <c r="C808" s="214" t="s">
        <v>399</v>
      </c>
      <c r="D808" s="214" t="s">
        <v>400</v>
      </c>
      <c r="E808" s="214"/>
      <c r="F808" s="215"/>
      <c r="G808" s="216">
        <f>G813+G818</f>
        <v>110000</v>
      </c>
      <c r="H808" s="217">
        <f>H813+H818</f>
        <v>0</v>
      </c>
      <c r="I808" s="211"/>
    </row>
    <row r="809" spans="1:9" x14ac:dyDescent="0.35">
      <c r="A809" s="218"/>
      <c r="B809" s="219"/>
      <c r="C809" s="219" t="s">
        <v>245</v>
      </c>
      <c r="D809" s="219" t="s">
        <v>358</v>
      </c>
      <c r="E809" s="219"/>
      <c r="F809" s="220"/>
      <c r="G809" s="221">
        <f t="shared" ref="G809:H809" si="168">G811</f>
        <v>60000</v>
      </c>
      <c r="H809" s="222">
        <f t="shared" si="168"/>
        <v>0</v>
      </c>
      <c r="I809" s="211"/>
    </row>
    <row r="810" spans="1:9" x14ac:dyDescent="0.35">
      <c r="A810" s="223"/>
      <c r="B810" s="224"/>
      <c r="C810" s="224" t="s">
        <v>284</v>
      </c>
      <c r="D810" s="224"/>
      <c r="E810" s="224"/>
      <c r="F810" s="225"/>
      <c r="G810" s="226">
        <f t="shared" ref="G810:H811" si="169">G811</f>
        <v>60000</v>
      </c>
      <c r="H810" s="227">
        <f t="shared" si="169"/>
        <v>0</v>
      </c>
      <c r="I810" s="211"/>
    </row>
    <row r="811" spans="1:9" x14ac:dyDescent="0.35">
      <c r="A811" s="209"/>
      <c r="C811">
        <v>4</v>
      </c>
      <c r="D811" t="s">
        <v>347</v>
      </c>
      <c r="F811" s="210"/>
      <c r="G811" s="211">
        <f t="shared" si="169"/>
        <v>60000</v>
      </c>
      <c r="H811" s="212">
        <f t="shared" si="169"/>
        <v>0</v>
      </c>
      <c r="I811" s="211"/>
    </row>
    <row r="812" spans="1:9" x14ac:dyDescent="0.35">
      <c r="A812" s="209"/>
      <c r="C812">
        <v>42</v>
      </c>
      <c r="D812" t="s">
        <v>350</v>
      </c>
      <c r="F812" s="210"/>
      <c r="G812" s="211">
        <f>G813</f>
        <v>60000</v>
      </c>
      <c r="H812" s="212">
        <f>H813</f>
        <v>0</v>
      </c>
      <c r="I812" s="211"/>
    </row>
    <row r="813" spans="1:9" x14ac:dyDescent="0.35">
      <c r="A813" s="209"/>
      <c r="C813">
        <v>421</v>
      </c>
      <c r="D813" t="s">
        <v>351</v>
      </c>
      <c r="F813" s="210"/>
      <c r="G813" s="211">
        <v>60000</v>
      </c>
      <c r="H813" s="212">
        <v>0</v>
      </c>
      <c r="I813" s="211"/>
    </row>
    <row r="814" spans="1:9" x14ac:dyDescent="0.35">
      <c r="A814" s="218"/>
      <c r="B814" s="219"/>
      <c r="C814" s="219" t="s">
        <v>220</v>
      </c>
      <c r="D814" s="219" t="s">
        <v>221</v>
      </c>
      <c r="E814" s="219"/>
      <c r="F814" s="220"/>
      <c r="G814" s="221">
        <f t="shared" ref="G814:H814" si="170">G816</f>
        <v>50000</v>
      </c>
      <c r="H814" s="222">
        <f t="shared" si="170"/>
        <v>0</v>
      </c>
      <c r="I814" s="211"/>
    </row>
    <row r="815" spans="1:9" x14ac:dyDescent="0.35">
      <c r="A815" s="223"/>
      <c r="B815" s="224"/>
      <c r="C815" s="224" t="s">
        <v>284</v>
      </c>
      <c r="D815" s="224"/>
      <c r="E815" s="224"/>
      <c r="F815" s="225"/>
      <c r="G815" s="226">
        <f t="shared" ref="G815:H816" si="171">G816</f>
        <v>50000</v>
      </c>
      <c r="H815" s="227">
        <f t="shared" si="171"/>
        <v>0</v>
      </c>
      <c r="I815" s="211"/>
    </row>
    <row r="816" spans="1:9" x14ac:dyDescent="0.35">
      <c r="A816" s="209"/>
      <c r="C816">
        <v>4</v>
      </c>
      <c r="D816" t="s">
        <v>347</v>
      </c>
      <c r="F816" s="210"/>
      <c r="G816" s="211">
        <f t="shared" si="171"/>
        <v>50000</v>
      </c>
      <c r="H816" s="212">
        <f t="shared" si="171"/>
        <v>0</v>
      </c>
      <c r="I816" s="211"/>
    </row>
    <row r="817" spans="1:9" x14ac:dyDescent="0.35">
      <c r="A817" s="209"/>
      <c r="C817">
        <v>42</v>
      </c>
      <c r="D817" t="s">
        <v>350</v>
      </c>
      <c r="F817" s="210"/>
      <c r="G817" s="211">
        <f>G818</f>
        <v>50000</v>
      </c>
      <c r="H817" s="212">
        <f>H818</f>
        <v>0</v>
      </c>
      <c r="I817" s="211"/>
    </row>
    <row r="818" spans="1:9" x14ac:dyDescent="0.35">
      <c r="A818" s="209"/>
      <c r="C818">
        <v>421</v>
      </c>
      <c r="D818" t="s">
        <v>351</v>
      </c>
      <c r="F818" s="210"/>
      <c r="G818" s="211">
        <v>50000</v>
      </c>
      <c r="H818" s="212">
        <v>0</v>
      </c>
      <c r="I818" s="211"/>
    </row>
    <row r="819" spans="1:9" x14ac:dyDescent="0.35">
      <c r="A819" s="213"/>
      <c r="B819" s="214"/>
      <c r="C819" s="214" t="s">
        <v>401</v>
      </c>
      <c r="D819" s="214" t="s">
        <v>402</v>
      </c>
      <c r="E819" s="214"/>
      <c r="F819" s="215"/>
      <c r="G819" s="216">
        <f t="shared" ref="G819:H819" si="172">G822</f>
        <v>113700</v>
      </c>
      <c r="H819" s="217">
        <f t="shared" si="172"/>
        <v>10518.75</v>
      </c>
      <c r="I819" s="211"/>
    </row>
    <row r="820" spans="1:9" x14ac:dyDescent="0.35">
      <c r="A820" s="218"/>
      <c r="B820" s="219"/>
      <c r="C820" s="219" t="s">
        <v>403</v>
      </c>
      <c r="D820" s="219" t="s">
        <v>404</v>
      </c>
      <c r="E820" s="219"/>
      <c r="F820" s="220"/>
      <c r="G820" s="221">
        <f t="shared" ref="G820:H820" si="173">G822</f>
        <v>113700</v>
      </c>
      <c r="H820" s="222">
        <f t="shared" si="173"/>
        <v>10518.75</v>
      </c>
      <c r="I820" s="211"/>
    </row>
    <row r="821" spans="1:9" x14ac:dyDescent="0.35">
      <c r="A821" s="223"/>
      <c r="B821" s="224"/>
      <c r="C821" s="224" t="s">
        <v>284</v>
      </c>
      <c r="D821" s="224"/>
      <c r="E821" s="224"/>
      <c r="F821" s="225"/>
      <c r="G821" s="226">
        <f t="shared" ref="G821:H822" si="174">G822</f>
        <v>113700</v>
      </c>
      <c r="H821" s="227">
        <f t="shared" si="174"/>
        <v>10518.75</v>
      </c>
      <c r="I821" s="211"/>
    </row>
    <row r="822" spans="1:9" x14ac:dyDescent="0.35">
      <c r="A822" s="209"/>
      <c r="C822">
        <v>4</v>
      </c>
      <c r="D822" t="s">
        <v>347</v>
      </c>
      <c r="F822" s="210"/>
      <c r="G822" s="211">
        <f t="shared" si="174"/>
        <v>113700</v>
      </c>
      <c r="H822" s="212">
        <f t="shared" si="174"/>
        <v>10518.75</v>
      </c>
      <c r="I822" s="211"/>
    </row>
    <row r="823" spans="1:9" x14ac:dyDescent="0.35">
      <c r="A823" s="209"/>
      <c r="C823">
        <v>42</v>
      </c>
      <c r="D823" t="s">
        <v>350</v>
      </c>
      <c r="F823" s="210"/>
      <c r="G823" s="211">
        <f>G824</f>
        <v>113700</v>
      </c>
      <c r="H823" s="212">
        <f>H824</f>
        <v>10518.75</v>
      </c>
      <c r="I823" s="211"/>
    </row>
    <row r="824" spans="1:9" x14ac:dyDescent="0.35">
      <c r="A824" s="209"/>
      <c r="C824">
        <v>422</v>
      </c>
      <c r="D824" t="s">
        <v>394</v>
      </c>
      <c r="F824" s="210"/>
      <c r="G824" s="211">
        <v>113700</v>
      </c>
      <c r="H824" s="212">
        <v>10518.75</v>
      </c>
      <c r="I824" s="211"/>
    </row>
    <row r="825" spans="1:9" x14ac:dyDescent="0.35">
      <c r="A825" s="213"/>
      <c r="B825" s="214"/>
      <c r="C825" s="214">
        <v>100728</v>
      </c>
      <c r="D825" s="214" t="s">
        <v>405</v>
      </c>
      <c r="E825" s="214"/>
      <c r="F825" s="215"/>
      <c r="G825" s="216">
        <f>G830+G835</f>
        <v>904000</v>
      </c>
      <c r="H825" s="217">
        <f>H830+H835</f>
        <v>0</v>
      </c>
      <c r="I825" s="211"/>
    </row>
    <row r="826" spans="1:9" x14ac:dyDescent="0.35">
      <c r="A826" s="218"/>
      <c r="B826" s="219"/>
      <c r="C826" s="219" t="s">
        <v>245</v>
      </c>
      <c r="D826" s="219" t="s">
        <v>358</v>
      </c>
      <c r="E826" s="219"/>
      <c r="F826" s="220"/>
      <c r="G826" s="221">
        <f t="shared" ref="G826:H826" si="175">G828</f>
        <v>744000</v>
      </c>
      <c r="H826" s="222">
        <f t="shared" si="175"/>
        <v>0</v>
      </c>
      <c r="I826" s="211"/>
    </row>
    <row r="827" spans="1:9" x14ac:dyDescent="0.35">
      <c r="A827" s="223"/>
      <c r="B827" s="224"/>
      <c r="C827" s="224" t="s">
        <v>284</v>
      </c>
      <c r="D827" s="224"/>
      <c r="E827" s="224"/>
      <c r="F827" s="225"/>
      <c r="G827" s="226">
        <f t="shared" ref="G827:H828" si="176">G828</f>
        <v>744000</v>
      </c>
      <c r="H827" s="227">
        <f t="shared" si="176"/>
        <v>0</v>
      </c>
      <c r="I827" s="211"/>
    </row>
    <row r="828" spans="1:9" x14ac:dyDescent="0.35">
      <c r="A828" s="209"/>
      <c r="C828">
        <v>4</v>
      </c>
      <c r="D828" t="s">
        <v>347</v>
      </c>
      <c r="F828" s="210"/>
      <c r="G828" s="211">
        <f t="shared" si="176"/>
        <v>744000</v>
      </c>
      <c r="H828" s="212">
        <f t="shared" si="176"/>
        <v>0</v>
      </c>
      <c r="I828" s="211"/>
    </row>
    <row r="829" spans="1:9" x14ac:dyDescent="0.35">
      <c r="A829" s="209"/>
      <c r="C829">
        <v>42</v>
      </c>
      <c r="D829" t="s">
        <v>350</v>
      </c>
      <c r="F829" s="210"/>
      <c r="G829" s="211">
        <f>G830</f>
        <v>744000</v>
      </c>
      <c r="H829" s="212">
        <f>H830</f>
        <v>0</v>
      </c>
      <c r="I829" s="211"/>
    </row>
    <row r="830" spans="1:9" x14ac:dyDescent="0.35">
      <c r="A830" s="209"/>
      <c r="C830">
        <v>421</v>
      </c>
      <c r="D830" t="s">
        <v>351</v>
      </c>
      <c r="F830" s="210"/>
      <c r="G830" s="211">
        <v>744000</v>
      </c>
      <c r="H830" s="212">
        <v>0</v>
      </c>
      <c r="I830" s="211"/>
    </row>
    <row r="831" spans="1:9" x14ac:dyDescent="0.35">
      <c r="A831" s="218"/>
      <c r="B831" s="219"/>
      <c r="C831" s="219" t="s">
        <v>220</v>
      </c>
      <c r="D831" s="219" t="s">
        <v>221</v>
      </c>
      <c r="E831" s="219"/>
      <c r="F831" s="220"/>
      <c r="G831" s="221">
        <f t="shared" ref="G831:H831" si="177">G833</f>
        <v>160000</v>
      </c>
      <c r="H831" s="222">
        <f t="shared" si="177"/>
        <v>0</v>
      </c>
      <c r="I831" s="211"/>
    </row>
    <row r="832" spans="1:9" x14ac:dyDescent="0.35">
      <c r="A832" s="223"/>
      <c r="B832" s="224"/>
      <c r="C832" s="224" t="s">
        <v>284</v>
      </c>
      <c r="D832" s="224"/>
      <c r="E832" s="224"/>
      <c r="F832" s="225"/>
      <c r="G832" s="226">
        <f t="shared" ref="G832:H833" si="178">G833</f>
        <v>160000</v>
      </c>
      <c r="H832" s="227">
        <f t="shared" si="178"/>
        <v>0</v>
      </c>
      <c r="I832" s="211"/>
    </row>
    <row r="833" spans="1:9" x14ac:dyDescent="0.35">
      <c r="A833" s="209"/>
      <c r="C833">
        <v>4</v>
      </c>
      <c r="D833" t="s">
        <v>347</v>
      </c>
      <c r="F833" s="210"/>
      <c r="G833" s="211">
        <f t="shared" si="178"/>
        <v>160000</v>
      </c>
      <c r="H833" s="212">
        <f t="shared" si="178"/>
        <v>0</v>
      </c>
      <c r="I833" s="211"/>
    </row>
    <row r="834" spans="1:9" x14ac:dyDescent="0.35">
      <c r="A834" s="209"/>
      <c r="C834">
        <v>42</v>
      </c>
      <c r="D834" t="s">
        <v>350</v>
      </c>
      <c r="F834" s="210"/>
      <c r="G834" s="211">
        <f>G835</f>
        <v>160000</v>
      </c>
      <c r="H834" s="212">
        <f>H835</f>
        <v>0</v>
      </c>
      <c r="I834" s="211"/>
    </row>
    <row r="835" spans="1:9" x14ac:dyDescent="0.35">
      <c r="A835" s="209"/>
      <c r="C835">
        <v>421</v>
      </c>
      <c r="D835" t="s">
        <v>351</v>
      </c>
      <c r="F835" s="210"/>
      <c r="G835" s="211">
        <v>160000</v>
      </c>
      <c r="H835" s="212">
        <v>0</v>
      </c>
      <c r="I835" s="211"/>
    </row>
    <row r="836" spans="1:9" x14ac:dyDescent="0.35">
      <c r="A836" s="213"/>
      <c r="B836" s="214"/>
      <c r="C836" s="214" t="s">
        <v>406</v>
      </c>
      <c r="D836" s="214" t="s">
        <v>407</v>
      </c>
      <c r="E836" s="214"/>
      <c r="F836" s="215"/>
      <c r="G836" s="216">
        <f>G841+G846</f>
        <v>517000</v>
      </c>
      <c r="H836" s="217">
        <f>H841+H846</f>
        <v>0</v>
      </c>
      <c r="I836" s="211"/>
    </row>
    <row r="837" spans="1:9" x14ac:dyDescent="0.35">
      <c r="A837" s="218"/>
      <c r="B837" s="219"/>
      <c r="C837" s="219" t="s">
        <v>245</v>
      </c>
      <c r="D837" s="219" t="s">
        <v>358</v>
      </c>
      <c r="E837" s="219"/>
      <c r="F837" s="220"/>
      <c r="G837" s="221">
        <f t="shared" ref="G837:H837" si="179">G839</f>
        <v>466000</v>
      </c>
      <c r="H837" s="222">
        <f t="shared" si="179"/>
        <v>0</v>
      </c>
      <c r="I837" s="211"/>
    </row>
    <row r="838" spans="1:9" x14ac:dyDescent="0.35">
      <c r="A838" s="223"/>
      <c r="B838" s="224"/>
      <c r="C838" s="224" t="s">
        <v>320</v>
      </c>
      <c r="D838" s="224"/>
      <c r="E838" s="224"/>
      <c r="F838" s="225"/>
      <c r="G838" s="226">
        <f t="shared" ref="G838:H839" si="180">G839</f>
        <v>466000</v>
      </c>
      <c r="H838" s="227">
        <f t="shared" si="180"/>
        <v>0</v>
      </c>
      <c r="I838" s="211"/>
    </row>
    <row r="839" spans="1:9" x14ac:dyDescent="0.35">
      <c r="A839" s="209"/>
      <c r="C839">
        <v>4</v>
      </c>
      <c r="D839" t="s">
        <v>347</v>
      </c>
      <c r="F839" s="210"/>
      <c r="G839" s="211">
        <f t="shared" si="180"/>
        <v>466000</v>
      </c>
      <c r="H839" s="212">
        <f t="shared" si="180"/>
        <v>0</v>
      </c>
      <c r="I839" s="211"/>
    </row>
    <row r="840" spans="1:9" x14ac:dyDescent="0.35">
      <c r="A840" s="209"/>
      <c r="C840">
        <v>42</v>
      </c>
      <c r="D840" t="s">
        <v>350</v>
      </c>
      <c r="F840" s="210"/>
      <c r="G840" s="211">
        <f>G841</f>
        <v>466000</v>
      </c>
      <c r="H840" s="212">
        <f>H841</f>
        <v>0</v>
      </c>
      <c r="I840" s="211"/>
    </row>
    <row r="841" spans="1:9" x14ac:dyDescent="0.35">
      <c r="A841" s="209"/>
      <c r="C841">
        <v>422</v>
      </c>
      <c r="D841" t="s">
        <v>394</v>
      </c>
      <c r="F841" s="210"/>
      <c r="G841" s="211">
        <v>466000</v>
      </c>
      <c r="H841" s="212">
        <v>0</v>
      </c>
      <c r="I841" s="211"/>
    </row>
    <row r="842" spans="1:9" x14ac:dyDescent="0.35">
      <c r="A842" s="218"/>
      <c r="B842" s="219"/>
      <c r="C842" s="219" t="s">
        <v>220</v>
      </c>
      <c r="D842" s="219" t="s">
        <v>221</v>
      </c>
      <c r="E842" s="219"/>
      <c r="F842" s="220"/>
      <c r="G842" s="221">
        <f t="shared" ref="G842:H842" si="181">G844</f>
        <v>51000</v>
      </c>
      <c r="H842" s="222">
        <f t="shared" si="181"/>
        <v>0</v>
      </c>
      <c r="I842" s="211"/>
    </row>
    <row r="843" spans="1:9" x14ac:dyDescent="0.35">
      <c r="A843" s="223"/>
      <c r="B843" s="224"/>
      <c r="C843" s="224" t="s">
        <v>320</v>
      </c>
      <c r="D843" s="224"/>
      <c r="E843" s="224"/>
      <c r="F843" s="225"/>
      <c r="G843" s="226">
        <f t="shared" ref="G843:H844" si="182">G844</f>
        <v>51000</v>
      </c>
      <c r="H843" s="227">
        <f t="shared" si="182"/>
        <v>0</v>
      </c>
      <c r="I843" s="211"/>
    </row>
    <row r="844" spans="1:9" x14ac:dyDescent="0.35">
      <c r="A844" s="209"/>
      <c r="C844">
        <v>3</v>
      </c>
      <c r="D844" t="s">
        <v>223</v>
      </c>
      <c r="F844" s="210"/>
      <c r="G844" s="211">
        <f t="shared" si="182"/>
        <v>51000</v>
      </c>
      <c r="H844" s="212">
        <f t="shared" si="182"/>
        <v>0</v>
      </c>
      <c r="I844" s="211"/>
    </row>
    <row r="845" spans="1:9" x14ac:dyDescent="0.35">
      <c r="A845" s="209"/>
      <c r="C845">
        <v>38</v>
      </c>
      <c r="D845" t="s">
        <v>279</v>
      </c>
      <c r="F845" s="210"/>
      <c r="G845" s="211">
        <f>G846</f>
        <v>51000</v>
      </c>
      <c r="H845" s="212">
        <f>H846</f>
        <v>0</v>
      </c>
      <c r="I845" s="211"/>
    </row>
    <row r="846" spans="1:9" x14ac:dyDescent="0.35">
      <c r="A846" s="209"/>
      <c r="C846">
        <v>381</v>
      </c>
      <c r="D846" t="s">
        <v>321</v>
      </c>
      <c r="F846" s="210"/>
      <c r="G846" s="211">
        <v>51000</v>
      </c>
      <c r="H846" s="212">
        <v>0</v>
      </c>
      <c r="I846" s="211"/>
    </row>
    <row r="847" spans="1:9" x14ac:dyDescent="0.35">
      <c r="A847" s="213"/>
      <c r="B847" s="214"/>
      <c r="C847" s="214" t="s">
        <v>408</v>
      </c>
      <c r="D847" s="214" t="s">
        <v>409</v>
      </c>
      <c r="E847" s="214"/>
      <c r="F847" s="215"/>
      <c r="G847" s="216">
        <f t="shared" ref="G847:H847" si="183">G850</f>
        <v>236000</v>
      </c>
      <c r="H847" s="217">
        <f t="shared" si="183"/>
        <v>0</v>
      </c>
      <c r="I847" s="211"/>
    </row>
    <row r="848" spans="1:9" x14ac:dyDescent="0.35">
      <c r="A848" s="218"/>
      <c r="B848" s="219"/>
      <c r="C848" s="219" t="s">
        <v>403</v>
      </c>
      <c r="D848" s="219" t="s">
        <v>404</v>
      </c>
      <c r="E848" s="219"/>
      <c r="F848" s="220"/>
      <c r="G848" s="221">
        <f t="shared" ref="G848:H848" si="184">G850</f>
        <v>236000</v>
      </c>
      <c r="H848" s="222">
        <f t="shared" si="184"/>
        <v>0</v>
      </c>
      <c r="I848" s="211"/>
    </row>
    <row r="849" spans="1:9" x14ac:dyDescent="0.35">
      <c r="A849" s="223"/>
      <c r="B849" s="224"/>
      <c r="C849" s="224" t="s">
        <v>326</v>
      </c>
      <c r="D849" s="224"/>
      <c r="E849" s="224"/>
      <c r="F849" s="225"/>
      <c r="G849" s="226">
        <f t="shared" ref="G849:H850" si="185">G850</f>
        <v>236000</v>
      </c>
      <c r="H849" s="227">
        <f t="shared" si="185"/>
        <v>0</v>
      </c>
      <c r="I849" s="211"/>
    </row>
    <row r="850" spans="1:9" x14ac:dyDescent="0.35">
      <c r="A850" s="209"/>
      <c r="C850">
        <v>4</v>
      </c>
      <c r="D850" t="s">
        <v>347</v>
      </c>
      <c r="F850" s="210"/>
      <c r="G850" s="211">
        <f t="shared" si="185"/>
        <v>236000</v>
      </c>
      <c r="H850" s="212">
        <f t="shared" si="185"/>
        <v>0</v>
      </c>
      <c r="I850" s="211"/>
    </row>
    <row r="851" spans="1:9" x14ac:dyDescent="0.35">
      <c r="A851" s="209"/>
      <c r="C851">
        <v>42</v>
      </c>
      <c r="D851" t="s">
        <v>350</v>
      </c>
      <c r="F851" s="210"/>
      <c r="G851" s="211">
        <f>G852</f>
        <v>236000</v>
      </c>
      <c r="H851" s="212">
        <f>H852</f>
        <v>0</v>
      </c>
      <c r="I851" s="211"/>
    </row>
    <row r="852" spans="1:9" x14ac:dyDescent="0.35">
      <c r="A852" s="209"/>
      <c r="C852">
        <v>422</v>
      </c>
      <c r="D852" t="s">
        <v>394</v>
      </c>
      <c r="F852" s="210"/>
      <c r="G852" s="211">
        <v>236000</v>
      </c>
      <c r="H852" s="212">
        <v>0</v>
      </c>
      <c r="I852" s="211"/>
    </row>
    <row r="853" spans="1:9" x14ac:dyDescent="0.35">
      <c r="A853" s="213"/>
      <c r="B853" s="214"/>
      <c r="C853" s="214" t="s">
        <v>410</v>
      </c>
      <c r="D853" s="214" t="s">
        <v>411</v>
      </c>
      <c r="E853" s="214"/>
      <c r="F853" s="215"/>
      <c r="G853" s="216">
        <f>G858+G863</f>
        <v>800000</v>
      </c>
      <c r="H853" s="217">
        <f>H858+H863</f>
        <v>0</v>
      </c>
      <c r="I853" s="211"/>
    </row>
    <row r="854" spans="1:9" x14ac:dyDescent="0.35">
      <c r="A854" s="218"/>
      <c r="B854" s="219"/>
      <c r="C854" s="219" t="s">
        <v>245</v>
      </c>
      <c r="D854" s="219" t="s">
        <v>358</v>
      </c>
      <c r="E854" s="219"/>
      <c r="F854" s="220"/>
      <c r="G854" s="221">
        <f t="shared" ref="G854:H854" si="186">G856</f>
        <v>600000</v>
      </c>
      <c r="H854" s="222">
        <f t="shared" si="186"/>
        <v>0</v>
      </c>
      <c r="I854" s="211"/>
    </row>
    <row r="855" spans="1:9" x14ac:dyDescent="0.35">
      <c r="A855" s="223"/>
      <c r="B855" s="224"/>
      <c r="C855" s="224" t="s">
        <v>295</v>
      </c>
      <c r="D855" s="224"/>
      <c r="E855" s="224"/>
      <c r="F855" s="225"/>
      <c r="G855" s="226">
        <f t="shared" ref="G855:H856" si="187">G856</f>
        <v>600000</v>
      </c>
      <c r="H855" s="227">
        <f t="shared" si="187"/>
        <v>0</v>
      </c>
      <c r="I855" s="211"/>
    </row>
    <row r="856" spans="1:9" x14ac:dyDescent="0.35">
      <c r="A856" s="209"/>
      <c r="C856">
        <v>4</v>
      </c>
      <c r="D856" t="s">
        <v>347</v>
      </c>
      <c r="F856" s="210"/>
      <c r="G856" s="211">
        <f t="shared" si="187"/>
        <v>600000</v>
      </c>
      <c r="H856" s="212">
        <f t="shared" si="187"/>
        <v>0</v>
      </c>
      <c r="I856" s="211"/>
    </row>
    <row r="857" spans="1:9" x14ac:dyDescent="0.35">
      <c r="A857" s="209"/>
      <c r="C857">
        <v>42</v>
      </c>
      <c r="D857" t="s">
        <v>350</v>
      </c>
      <c r="F857" s="210"/>
      <c r="G857" s="211">
        <f>G858</f>
        <v>600000</v>
      </c>
      <c r="H857" s="212">
        <f>H858</f>
        <v>0</v>
      </c>
      <c r="I857" s="211"/>
    </row>
    <row r="858" spans="1:9" x14ac:dyDescent="0.35">
      <c r="A858" s="209"/>
      <c r="C858">
        <v>421</v>
      </c>
      <c r="D858" t="s">
        <v>351</v>
      </c>
      <c r="F858" s="210"/>
      <c r="G858" s="211">
        <v>600000</v>
      </c>
      <c r="H858" s="212">
        <v>0</v>
      </c>
      <c r="I858" s="211"/>
    </row>
    <row r="859" spans="1:9" x14ac:dyDescent="0.35">
      <c r="A859" s="218"/>
      <c r="B859" s="219"/>
      <c r="C859" s="219" t="s">
        <v>220</v>
      </c>
      <c r="D859" s="219" t="s">
        <v>221</v>
      </c>
      <c r="E859" s="219"/>
      <c r="F859" s="220"/>
      <c r="G859" s="221">
        <f t="shared" ref="G859:H859" si="188">G861</f>
        <v>200000</v>
      </c>
      <c r="H859" s="222">
        <f t="shared" si="188"/>
        <v>0</v>
      </c>
      <c r="I859" s="211"/>
    </row>
    <row r="860" spans="1:9" x14ac:dyDescent="0.35">
      <c r="A860" s="223"/>
      <c r="B860" s="224"/>
      <c r="C860" s="224" t="s">
        <v>295</v>
      </c>
      <c r="D860" s="224"/>
      <c r="E860" s="224"/>
      <c r="F860" s="225"/>
      <c r="G860" s="226">
        <f t="shared" ref="G860:H861" si="189">G861</f>
        <v>200000</v>
      </c>
      <c r="H860" s="227">
        <f t="shared" si="189"/>
        <v>0</v>
      </c>
      <c r="I860" s="211"/>
    </row>
    <row r="861" spans="1:9" x14ac:dyDescent="0.35">
      <c r="A861" s="209"/>
      <c r="C861">
        <v>4</v>
      </c>
      <c r="D861" t="s">
        <v>347</v>
      </c>
      <c r="F861" s="210"/>
      <c r="G861" s="211">
        <f t="shared" si="189"/>
        <v>200000</v>
      </c>
      <c r="H861" s="212">
        <f t="shared" si="189"/>
        <v>0</v>
      </c>
      <c r="I861" s="211"/>
    </row>
    <row r="862" spans="1:9" x14ac:dyDescent="0.35">
      <c r="A862" s="209"/>
      <c r="C862">
        <v>42</v>
      </c>
      <c r="D862" t="s">
        <v>350</v>
      </c>
      <c r="F862" s="210"/>
      <c r="G862" s="211">
        <f>G863</f>
        <v>200000</v>
      </c>
      <c r="H862" s="212">
        <f>H863</f>
        <v>0</v>
      </c>
      <c r="I862" s="211"/>
    </row>
    <row r="863" spans="1:9" ht="15" thickBot="1" x14ac:dyDescent="0.4">
      <c r="A863" s="232"/>
      <c r="B863" s="233"/>
      <c r="C863" s="233">
        <v>421</v>
      </c>
      <c r="D863" s="233" t="s">
        <v>351</v>
      </c>
      <c r="E863" s="233"/>
      <c r="F863" s="234"/>
      <c r="G863" s="235">
        <v>200000</v>
      </c>
      <c r="H863" s="236">
        <v>0</v>
      </c>
      <c r="I863" s="211"/>
    </row>
    <row r="864" spans="1:9" ht="18.5" x14ac:dyDescent="0.45">
      <c r="A864" s="177" t="s">
        <v>203</v>
      </c>
      <c r="B864" s="178"/>
      <c r="C864" s="179"/>
      <c r="D864" s="180" t="s">
        <v>412</v>
      </c>
      <c r="E864" s="180"/>
      <c r="F864" s="178"/>
      <c r="G864" s="178"/>
      <c r="H864" s="181"/>
      <c r="I864" s="182"/>
    </row>
    <row r="865" spans="1:9" ht="19" thickBot="1" x14ac:dyDescent="0.5">
      <c r="A865" s="183" t="s">
        <v>413</v>
      </c>
      <c r="B865" s="184"/>
      <c r="C865" s="185"/>
      <c r="D865" s="186"/>
      <c r="E865" s="186"/>
      <c r="F865" s="184"/>
      <c r="G865" s="184"/>
      <c r="H865" s="187"/>
      <c r="I865" s="182"/>
    </row>
    <row r="866" spans="1:9" ht="18.5" x14ac:dyDescent="0.45">
      <c r="A866" s="188" t="s">
        <v>206</v>
      </c>
      <c r="B866" s="189"/>
      <c r="C866" s="189"/>
      <c r="D866" s="189" t="s">
        <v>414</v>
      </c>
      <c r="E866" s="189"/>
      <c r="F866" s="189"/>
      <c r="G866" s="189"/>
      <c r="H866" s="190"/>
      <c r="I866" s="182"/>
    </row>
    <row r="867" spans="1:9" ht="19" thickBot="1" x14ac:dyDescent="0.5">
      <c r="A867" s="191" t="s">
        <v>415</v>
      </c>
      <c r="B867" s="192"/>
      <c r="C867" s="192"/>
      <c r="D867" s="192"/>
      <c r="E867" s="192"/>
      <c r="F867" s="192"/>
      <c r="G867" s="192"/>
      <c r="H867" s="193"/>
      <c r="I867" s="182"/>
    </row>
    <row r="868" spans="1:9" ht="15.5" x14ac:dyDescent="0.35">
      <c r="A868" s="238" t="s">
        <v>416</v>
      </c>
      <c r="B868" s="239">
        <v>1008</v>
      </c>
      <c r="C868" s="240"/>
      <c r="D868" s="240" t="s">
        <v>417</v>
      </c>
      <c r="E868" s="240"/>
      <c r="F868" s="240"/>
      <c r="G868" s="241">
        <f>G869+G876+G883+G890</f>
        <v>40000</v>
      </c>
      <c r="H868" s="242">
        <f>H869+H876+H883+H890</f>
        <v>0</v>
      </c>
      <c r="I868" s="208"/>
    </row>
    <row r="869" spans="1:9" x14ac:dyDescent="0.35">
      <c r="A869" s="213"/>
      <c r="B869" s="214"/>
      <c r="C869" s="214" t="s">
        <v>418</v>
      </c>
      <c r="D869" s="214" t="s">
        <v>419</v>
      </c>
      <c r="E869" s="214"/>
      <c r="F869" s="215"/>
      <c r="G869" s="216">
        <f t="shared" ref="G869:H869" si="190">G872</f>
        <v>10000</v>
      </c>
      <c r="H869" s="217">
        <f t="shared" si="190"/>
        <v>0</v>
      </c>
      <c r="I869" s="211"/>
    </row>
    <row r="870" spans="1:9" x14ac:dyDescent="0.35">
      <c r="A870" s="218"/>
      <c r="B870" s="219"/>
      <c r="C870" s="219" t="s">
        <v>220</v>
      </c>
      <c r="D870" s="219" t="s">
        <v>221</v>
      </c>
      <c r="E870" s="219"/>
      <c r="F870" s="220"/>
      <c r="G870" s="221">
        <f t="shared" ref="G870:H870" si="191">G872</f>
        <v>10000</v>
      </c>
      <c r="H870" s="222">
        <f t="shared" si="191"/>
        <v>0</v>
      </c>
      <c r="I870" s="211"/>
    </row>
    <row r="871" spans="1:9" x14ac:dyDescent="0.35">
      <c r="A871" s="223"/>
      <c r="B871" s="224"/>
      <c r="C871" s="224" t="s">
        <v>284</v>
      </c>
      <c r="D871" s="224"/>
      <c r="E871" s="224"/>
      <c r="F871" s="225"/>
      <c r="G871" s="226">
        <f t="shared" ref="G871:H872" si="192">G872</f>
        <v>10000</v>
      </c>
      <c r="H871" s="227">
        <f t="shared" si="192"/>
        <v>0</v>
      </c>
      <c r="I871" s="211"/>
    </row>
    <row r="872" spans="1:9" x14ac:dyDescent="0.35">
      <c r="A872" s="209"/>
      <c r="C872">
        <v>3</v>
      </c>
      <c r="D872" t="s">
        <v>223</v>
      </c>
      <c r="F872" s="210"/>
      <c r="G872" s="211">
        <f t="shared" si="192"/>
        <v>10000</v>
      </c>
      <c r="H872" s="212">
        <f t="shared" si="192"/>
        <v>0</v>
      </c>
      <c r="I872" s="211"/>
    </row>
    <row r="873" spans="1:9" x14ac:dyDescent="0.35">
      <c r="A873" s="209"/>
      <c r="C873">
        <v>32</v>
      </c>
      <c r="D873" t="s">
        <v>224</v>
      </c>
      <c r="F873" s="210"/>
      <c r="G873" s="211">
        <f>SUM(G874:G875)</f>
        <v>10000</v>
      </c>
      <c r="H873" s="212">
        <f>SUM(H874:H875)</f>
        <v>0</v>
      </c>
      <c r="I873" s="211"/>
    </row>
    <row r="874" spans="1:9" x14ac:dyDescent="0.35">
      <c r="A874" s="209"/>
      <c r="C874">
        <v>322</v>
      </c>
      <c r="D874" t="s">
        <v>259</v>
      </c>
      <c r="F874" s="210"/>
      <c r="G874" s="211">
        <v>5000</v>
      </c>
      <c r="H874" s="212">
        <v>0</v>
      </c>
      <c r="I874" s="211"/>
    </row>
    <row r="875" spans="1:9" x14ac:dyDescent="0.35">
      <c r="A875" s="209"/>
      <c r="C875">
        <v>323</v>
      </c>
      <c r="D875" t="s">
        <v>235</v>
      </c>
      <c r="G875" s="211">
        <v>5000</v>
      </c>
      <c r="H875" s="212">
        <v>0</v>
      </c>
      <c r="I875" s="211"/>
    </row>
    <row r="876" spans="1:9" x14ac:dyDescent="0.35">
      <c r="A876" s="213"/>
      <c r="B876" s="214"/>
      <c r="C876" s="214" t="s">
        <v>420</v>
      </c>
      <c r="D876" s="214" t="s">
        <v>421</v>
      </c>
      <c r="E876" s="214"/>
      <c r="F876" s="215"/>
      <c r="G876" s="216">
        <f t="shared" ref="G876:H876" si="193">G879</f>
        <v>10000</v>
      </c>
      <c r="H876" s="217">
        <f t="shared" si="193"/>
        <v>0</v>
      </c>
      <c r="I876" s="211"/>
    </row>
    <row r="877" spans="1:9" x14ac:dyDescent="0.35">
      <c r="A877" s="218"/>
      <c r="B877" s="219"/>
      <c r="C877" s="219" t="s">
        <v>220</v>
      </c>
      <c r="D877" s="219" t="s">
        <v>221</v>
      </c>
      <c r="E877" s="219"/>
      <c r="F877" s="220"/>
      <c r="G877" s="221">
        <f t="shared" ref="G877:H877" si="194">G879</f>
        <v>10000</v>
      </c>
      <c r="H877" s="222">
        <f t="shared" si="194"/>
        <v>0</v>
      </c>
      <c r="I877" s="211"/>
    </row>
    <row r="878" spans="1:9" x14ac:dyDescent="0.35">
      <c r="A878" s="223"/>
      <c r="B878" s="224"/>
      <c r="C878" s="224" t="s">
        <v>284</v>
      </c>
      <c r="D878" s="224"/>
      <c r="E878" s="224"/>
      <c r="F878" s="225"/>
      <c r="G878" s="226">
        <f t="shared" ref="G878:H879" si="195">G879</f>
        <v>10000</v>
      </c>
      <c r="H878" s="227">
        <f t="shared" si="195"/>
        <v>0</v>
      </c>
      <c r="I878" s="211"/>
    </row>
    <row r="879" spans="1:9" x14ac:dyDescent="0.35">
      <c r="A879" s="209"/>
      <c r="C879">
        <v>3</v>
      </c>
      <c r="D879" t="s">
        <v>223</v>
      </c>
      <c r="F879" s="210"/>
      <c r="G879" s="211">
        <f t="shared" si="195"/>
        <v>10000</v>
      </c>
      <c r="H879" s="212">
        <f t="shared" si="195"/>
        <v>0</v>
      </c>
      <c r="I879" s="211"/>
    </row>
    <row r="880" spans="1:9" x14ac:dyDescent="0.35">
      <c r="A880" s="209"/>
      <c r="C880">
        <v>32</v>
      </c>
      <c r="D880" t="s">
        <v>224</v>
      </c>
      <c r="F880" s="210"/>
      <c r="G880" s="211">
        <f>SUM(G881:G882)</f>
        <v>10000</v>
      </c>
      <c r="H880" s="212">
        <f>SUM(H881:H882)</f>
        <v>0</v>
      </c>
      <c r="I880" s="211"/>
    </row>
    <row r="881" spans="1:9" x14ac:dyDescent="0.35">
      <c r="A881" s="209"/>
      <c r="C881">
        <v>322</v>
      </c>
      <c r="D881" t="s">
        <v>259</v>
      </c>
      <c r="F881" s="210"/>
      <c r="G881" s="211">
        <v>5000</v>
      </c>
      <c r="H881" s="212">
        <v>0</v>
      </c>
      <c r="I881" s="211"/>
    </row>
    <row r="882" spans="1:9" x14ac:dyDescent="0.35">
      <c r="A882" s="209"/>
      <c r="C882">
        <v>323</v>
      </c>
      <c r="D882" t="s">
        <v>235</v>
      </c>
      <c r="G882" s="211">
        <v>5000</v>
      </c>
      <c r="H882" s="212">
        <v>0</v>
      </c>
      <c r="I882" s="211"/>
    </row>
    <row r="883" spans="1:9" x14ac:dyDescent="0.35">
      <c r="A883" s="213"/>
      <c r="B883" s="214"/>
      <c r="C883" s="214" t="s">
        <v>422</v>
      </c>
      <c r="D883" s="214" t="s">
        <v>423</v>
      </c>
      <c r="E883" s="214"/>
      <c r="F883" s="215"/>
      <c r="G883" s="216">
        <f t="shared" ref="G883:H883" si="196">G886</f>
        <v>10000</v>
      </c>
      <c r="H883" s="217">
        <f t="shared" si="196"/>
        <v>0</v>
      </c>
      <c r="I883" s="211"/>
    </row>
    <row r="884" spans="1:9" x14ac:dyDescent="0.35">
      <c r="A884" s="218"/>
      <c r="B884" s="219"/>
      <c r="C884" s="219" t="s">
        <v>220</v>
      </c>
      <c r="D884" s="219" t="s">
        <v>221</v>
      </c>
      <c r="E884" s="219"/>
      <c r="F884" s="220"/>
      <c r="G884" s="221">
        <f t="shared" ref="G884:H884" si="197">G886</f>
        <v>10000</v>
      </c>
      <c r="H884" s="222">
        <f t="shared" si="197"/>
        <v>0</v>
      </c>
      <c r="I884" s="211"/>
    </row>
    <row r="885" spans="1:9" x14ac:dyDescent="0.35">
      <c r="A885" s="223"/>
      <c r="B885" s="224"/>
      <c r="C885" s="224" t="s">
        <v>284</v>
      </c>
      <c r="D885" s="224"/>
      <c r="E885" s="224"/>
      <c r="F885" s="225"/>
      <c r="G885" s="226">
        <f t="shared" ref="G885:H886" si="198">G886</f>
        <v>10000</v>
      </c>
      <c r="H885" s="227">
        <f t="shared" si="198"/>
        <v>0</v>
      </c>
      <c r="I885" s="211"/>
    </row>
    <row r="886" spans="1:9" x14ac:dyDescent="0.35">
      <c r="A886" s="209"/>
      <c r="C886">
        <v>3</v>
      </c>
      <c r="D886" t="s">
        <v>223</v>
      </c>
      <c r="F886" s="210"/>
      <c r="G886" s="211">
        <f t="shared" si="198"/>
        <v>10000</v>
      </c>
      <c r="H886" s="212">
        <f t="shared" si="198"/>
        <v>0</v>
      </c>
      <c r="I886" s="211"/>
    </row>
    <row r="887" spans="1:9" x14ac:dyDescent="0.35">
      <c r="A887" s="209"/>
      <c r="C887">
        <v>32</v>
      </c>
      <c r="D887" t="s">
        <v>224</v>
      </c>
      <c r="F887" s="210"/>
      <c r="G887" s="211">
        <f>SUM(G888:G889)</f>
        <v>10000</v>
      </c>
      <c r="H887" s="212">
        <f>SUM(H888:H889)</f>
        <v>0</v>
      </c>
      <c r="I887" s="211"/>
    </row>
    <row r="888" spans="1:9" x14ac:dyDescent="0.35">
      <c r="A888" s="209"/>
      <c r="C888">
        <v>322</v>
      </c>
      <c r="D888" t="s">
        <v>259</v>
      </c>
      <c r="F888" s="210"/>
      <c r="G888" s="211">
        <v>5000</v>
      </c>
      <c r="H888" s="212">
        <v>0</v>
      </c>
      <c r="I888" s="211"/>
    </row>
    <row r="889" spans="1:9" x14ac:dyDescent="0.35">
      <c r="A889" s="209"/>
      <c r="C889">
        <v>323</v>
      </c>
      <c r="D889" t="s">
        <v>235</v>
      </c>
      <c r="G889" s="211">
        <v>5000</v>
      </c>
      <c r="H889" s="212">
        <v>0</v>
      </c>
      <c r="I889" s="211"/>
    </row>
    <row r="890" spans="1:9" x14ac:dyDescent="0.35">
      <c r="A890" s="213"/>
      <c r="B890" s="214"/>
      <c r="C890" s="214" t="s">
        <v>424</v>
      </c>
      <c r="D890" s="214" t="s">
        <v>425</v>
      </c>
      <c r="E890" s="214"/>
      <c r="F890" s="215"/>
      <c r="G890" s="216">
        <f t="shared" ref="G890:H890" si="199">G893</f>
        <v>10000</v>
      </c>
      <c r="H890" s="217">
        <f t="shared" si="199"/>
        <v>0</v>
      </c>
      <c r="I890" s="211"/>
    </row>
    <row r="891" spans="1:9" x14ac:dyDescent="0.35">
      <c r="A891" s="218"/>
      <c r="B891" s="219"/>
      <c r="C891" s="219" t="s">
        <v>220</v>
      </c>
      <c r="D891" s="219" t="s">
        <v>221</v>
      </c>
      <c r="E891" s="219"/>
      <c r="F891" s="220"/>
      <c r="G891" s="221">
        <f t="shared" ref="G891:H891" si="200">G893</f>
        <v>10000</v>
      </c>
      <c r="H891" s="222">
        <f t="shared" si="200"/>
        <v>0</v>
      </c>
      <c r="I891" s="211"/>
    </row>
    <row r="892" spans="1:9" x14ac:dyDescent="0.35">
      <c r="A892" s="223"/>
      <c r="B892" s="224"/>
      <c r="C892" s="224" t="s">
        <v>284</v>
      </c>
      <c r="D892" s="224"/>
      <c r="E892" s="224"/>
      <c r="F892" s="225"/>
      <c r="G892" s="226">
        <f t="shared" ref="G892:H893" si="201">G893</f>
        <v>10000</v>
      </c>
      <c r="H892" s="227">
        <f t="shared" si="201"/>
        <v>0</v>
      </c>
      <c r="I892" s="211"/>
    </row>
    <row r="893" spans="1:9" x14ac:dyDescent="0.35">
      <c r="A893" s="209"/>
      <c r="C893">
        <v>3</v>
      </c>
      <c r="D893" t="s">
        <v>223</v>
      </c>
      <c r="F893" s="210"/>
      <c r="G893" s="211">
        <f t="shared" si="201"/>
        <v>10000</v>
      </c>
      <c r="H893" s="212">
        <f t="shared" si="201"/>
        <v>0</v>
      </c>
      <c r="I893" s="211"/>
    </row>
    <row r="894" spans="1:9" x14ac:dyDescent="0.35">
      <c r="A894" s="209"/>
      <c r="C894">
        <v>32</v>
      </c>
      <c r="D894" t="s">
        <v>224</v>
      </c>
      <c r="F894" s="210"/>
      <c r="G894" s="211">
        <f>SUM(G895:G896)</f>
        <v>10000</v>
      </c>
      <c r="H894" s="212">
        <f>SUM(H895:H896)</f>
        <v>0</v>
      </c>
      <c r="I894" s="211"/>
    </row>
    <row r="895" spans="1:9" x14ac:dyDescent="0.35">
      <c r="A895" s="209"/>
      <c r="C895">
        <v>322</v>
      </c>
      <c r="D895" t="s">
        <v>259</v>
      </c>
      <c r="F895" s="210"/>
      <c r="G895" s="211">
        <v>5000</v>
      </c>
      <c r="H895" s="212">
        <v>0</v>
      </c>
      <c r="I895" s="211"/>
    </row>
    <row r="896" spans="1:9" ht="15" thickBot="1" x14ac:dyDescent="0.4">
      <c r="A896" s="232"/>
      <c r="B896" s="233"/>
      <c r="C896" s="233">
        <v>323</v>
      </c>
      <c r="D896" s="233" t="s">
        <v>235</v>
      </c>
      <c r="E896" s="233"/>
      <c r="F896" s="233"/>
      <c r="G896" s="235">
        <v>5000</v>
      </c>
      <c r="H896" s="236">
        <v>0</v>
      </c>
      <c r="I896" s="211"/>
    </row>
    <row r="897" spans="1:8" x14ac:dyDescent="0.35">
      <c r="H897" s="56"/>
    </row>
    <row r="898" spans="1:8" x14ac:dyDescent="0.35">
      <c r="H898" s="56"/>
    </row>
    <row r="899" spans="1:8" x14ac:dyDescent="0.35">
      <c r="H899" s="56"/>
    </row>
    <row r="900" spans="1:8" x14ac:dyDescent="0.35">
      <c r="H900" s="56"/>
    </row>
    <row r="901" spans="1:8" x14ac:dyDescent="0.35">
      <c r="H901" s="56"/>
    </row>
    <row r="902" spans="1:8" x14ac:dyDescent="0.35">
      <c r="H902" s="56"/>
    </row>
    <row r="903" spans="1:8" x14ac:dyDescent="0.35">
      <c r="H903" s="56"/>
    </row>
    <row r="904" spans="1:8" x14ac:dyDescent="0.35">
      <c r="H904" s="56"/>
    </row>
    <row r="905" spans="1:8" x14ac:dyDescent="0.35">
      <c r="H905" s="56"/>
    </row>
    <row r="906" spans="1:8" x14ac:dyDescent="0.35">
      <c r="H906" s="56"/>
    </row>
    <row r="907" spans="1:8" x14ac:dyDescent="0.35">
      <c r="A907" s="2"/>
      <c r="B907" s="2"/>
      <c r="C907" s="2"/>
      <c r="D907" s="168" t="s">
        <v>426</v>
      </c>
      <c r="E907" s="1"/>
      <c r="F907" s="87"/>
      <c r="G907" s="91"/>
      <c r="H907" s="56"/>
    </row>
    <row r="908" spans="1:8" x14ac:dyDescent="0.35">
      <c r="A908" s="2"/>
      <c r="B908" s="2" t="s">
        <v>427</v>
      </c>
      <c r="C908" s="2"/>
      <c r="D908" s="1"/>
      <c r="E908" s="1"/>
      <c r="F908" s="87"/>
      <c r="G908" s="91"/>
      <c r="H908" s="56"/>
    </row>
    <row r="909" spans="1:8" x14ac:dyDescent="0.35">
      <c r="A909" s="2"/>
      <c r="B909" s="2" t="s">
        <v>452</v>
      </c>
      <c r="C909" s="2"/>
      <c r="D909" s="1"/>
      <c r="E909" s="1"/>
      <c r="F909" s="87"/>
      <c r="G909" s="91"/>
      <c r="H909" s="56"/>
    </row>
    <row r="910" spans="1:8" x14ac:dyDescent="0.35">
      <c r="A910" s="2"/>
      <c r="B910" s="2"/>
      <c r="C910" s="2"/>
      <c r="D910" s="168" t="s">
        <v>428</v>
      </c>
      <c r="E910" s="1"/>
      <c r="F910" s="87"/>
      <c r="G910" s="91"/>
      <c r="H910" s="56"/>
    </row>
    <row r="911" spans="1:8" x14ac:dyDescent="0.35">
      <c r="A911" s="2"/>
      <c r="B911" s="2"/>
      <c r="C911" s="2"/>
      <c r="D911" s="1"/>
      <c r="E911" s="1"/>
      <c r="F911" s="87"/>
      <c r="G911" s="91"/>
      <c r="H911" s="56"/>
    </row>
    <row r="912" spans="1:8" x14ac:dyDescent="0.35">
      <c r="A912" s="2"/>
      <c r="B912" s="2" t="s">
        <v>429</v>
      </c>
      <c r="C912" s="2"/>
      <c r="D912" s="1"/>
      <c r="E912" s="1"/>
      <c r="F912" s="87"/>
      <c r="G912" s="91"/>
      <c r="H912" s="56"/>
    </row>
    <row r="913" spans="1:8" x14ac:dyDescent="0.35">
      <c r="A913" s="2"/>
      <c r="B913" s="2" t="s">
        <v>430</v>
      </c>
      <c r="C913" s="2"/>
      <c r="D913" s="1"/>
      <c r="E913" s="1"/>
      <c r="F913" s="87"/>
      <c r="G913" s="91"/>
      <c r="H913" s="56"/>
    </row>
    <row r="914" spans="1:8" x14ac:dyDescent="0.35">
      <c r="A914" s="2"/>
      <c r="B914" s="2"/>
      <c r="C914" s="2"/>
      <c r="D914" s="168" t="s">
        <v>431</v>
      </c>
      <c r="E914" s="1"/>
      <c r="F914" s="87"/>
      <c r="G914" s="91"/>
      <c r="H914" s="56"/>
    </row>
    <row r="915" spans="1:8" x14ac:dyDescent="0.35">
      <c r="A915" s="2"/>
      <c r="B915" s="2"/>
      <c r="C915" s="2"/>
      <c r="D915" s="1"/>
      <c r="E915" s="1"/>
      <c r="F915" s="87"/>
      <c r="G915" s="91"/>
      <c r="H915" s="56"/>
    </row>
    <row r="916" spans="1:8" x14ac:dyDescent="0.35">
      <c r="A916" s="2" t="s">
        <v>432</v>
      </c>
      <c r="B916" s="2"/>
      <c r="C916" s="1"/>
      <c r="D916" s="1"/>
      <c r="E916" s="87"/>
      <c r="F916" s="91"/>
      <c r="G916" s="2"/>
      <c r="H916" s="56"/>
    </row>
    <row r="917" spans="1:8" x14ac:dyDescent="0.35">
      <c r="A917" s="2"/>
      <c r="B917" s="2"/>
      <c r="C917" s="2"/>
      <c r="D917" s="1"/>
      <c r="E917" s="1"/>
      <c r="F917" s="87"/>
      <c r="G917" s="91"/>
      <c r="H917" s="56"/>
    </row>
    <row r="918" spans="1:8" x14ac:dyDescent="0.35">
      <c r="A918" s="2"/>
      <c r="B918" s="2"/>
      <c r="C918" s="2"/>
      <c r="D918" s="168" t="s">
        <v>433</v>
      </c>
      <c r="E918" s="1"/>
      <c r="F918" s="87"/>
      <c r="G918" s="91"/>
      <c r="H918" s="56"/>
    </row>
    <row r="919" spans="1:8" x14ac:dyDescent="0.35">
      <c r="A919" s="2"/>
      <c r="B919" s="2"/>
      <c r="C919" s="2"/>
      <c r="D919" s="1"/>
      <c r="E919" s="1"/>
      <c r="F919" s="87"/>
      <c r="G919" s="91"/>
      <c r="H919" s="56"/>
    </row>
    <row r="920" spans="1:8" x14ac:dyDescent="0.35">
      <c r="A920" s="2"/>
      <c r="B920" s="2" t="s">
        <v>434</v>
      </c>
      <c r="C920" s="2"/>
      <c r="D920" s="1"/>
      <c r="E920" s="1"/>
      <c r="F920" s="87"/>
      <c r="G920" s="91"/>
      <c r="H920" s="56"/>
    </row>
    <row r="921" spans="1:8" x14ac:dyDescent="0.35">
      <c r="A921" s="2" t="s">
        <v>435</v>
      </c>
      <c r="B921" s="2"/>
      <c r="C921" s="2"/>
      <c r="D921" s="1"/>
      <c r="E921" s="1"/>
      <c r="F921" s="87"/>
      <c r="G921" s="91"/>
      <c r="H921" s="56"/>
    </row>
    <row r="922" spans="1:8" x14ac:dyDescent="0.35">
      <c r="A922" s="2"/>
      <c r="B922" s="2"/>
      <c r="C922" s="2"/>
      <c r="D922" s="1"/>
      <c r="E922" s="1"/>
      <c r="F922" s="87"/>
      <c r="G922" s="91"/>
      <c r="H922" s="56"/>
    </row>
    <row r="923" spans="1:8" x14ac:dyDescent="0.35">
      <c r="A923" s="2"/>
      <c r="B923" s="2"/>
      <c r="C923" s="2"/>
      <c r="D923" s="168" t="s">
        <v>436</v>
      </c>
      <c r="E923" s="1"/>
      <c r="F923" s="87"/>
      <c r="G923" s="91"/>
      <c r="H923" s="56"/>
    </row>
    <row r="924" spans="1:8" ht="15.5" x14ac:dyDescent="0.35">
      <c r="A924" s="248" t="s">
        <v>437</v>
      </c>
      <c r="B924" s="248"/>
      <c r="C924" s="249"/>
      <c r="D924" s="249"/>
      <c r="E924" s="250"/>
      <c r="F924" s="250"/>
      <c r="G924" s="2"/>
      <c r="H924" s="56"/>
    </row>
    <row r="925" spans="1:8" ht="15.5" x14ac:dyDescent="0.35">
      <c r="A925" s="248" t="s">
        <v>438</v>
      </c>
      <c r="B925" s="251"/>
      <c r="C925" s="252"/>
      <c r="D925" s="252"/>
      <c r="E925" s="253"/>
      <c r="F925" s="253"/>
      <c r="G925" s="250"/>
      <c r="H925" s="56"/>
    </row>
    <row r="926" spans="1:8" ht="15.5" x14ac:dyDescent="0.35">
      <c r="A926" s="248"/>
      <c r="B926" s="251"/>
      <c r="C926" s="252"/>
      <c r="D926" s="252"/>
      <c r="E926" s="253"/>
      <c r="F926" s="253"/>
      <c r="G926" s="250"/>
      <c r="H926" s="56"/>
    </row>
    <row r="927" spans="1:8" ht="15.5" x14ac:dyDescent="0.35">
      <c r="A927" s="248"/>
      <c r="B927" s="251"/>
      <c r="C927" s="252"/>
      <c r="D927" s="252"/>
      <c r="E927" s="253"/>
      <c r="F927" s="253"/>
      <c r="G927" s="250"/>
      <c r="H927" s="56"/>
    </row>
    <row r="928" spans="1:8" ht="18" x14ac:dyDescent="0.35">
      <c r="A928" s="248"/>
      <c r="B928" s="251"/>
      <c r="C928" s="254"/>
      <c r="D928" s="254"/>
      <c r="E928" s="255"/>
      <c r="F928" s="255"/>
      <c r="G928" s="250"/>
      <c r="H928" s="56"/>
    </row>
    <row r="929" spans="1:8" ht="18" x14ac:dyDescent="0.35">
      <c r="A929" s="248"/>
      <c r="B929" s="256"/>
      <c r="C929" s="254"/>
      <c r="D929" s="254"/>
      <c r="E929" s="255"/>
      <c r="F929" s="255"/>
      <c r="G929" s="250"/>
      <c r="H929" s="56"/>
    </row>
    <row r="930" spans="1:8" ht="15.5" x14ac:dyDescent="0.35">
      <c r="A930" s="248"/>
      <c r="B930" s="256"/>
      <c r="C930" s="248"/>
      <c r="D930" s="248"/>
      <c r="E930" s="249"/>
      <c r="F930" s="249"/>
      <c r="G930" s="250"/>
      <c r="H930" s="56"/>
    </row>
    <row r="931" spans="1:8" ht="15.5" x14ac:dyDescent="0.35">
      <c r="A931" s="134" t="s">
        <v>439</v>
      </c>
      <c r="B931" s="134"/>
      <c r="C931" s="134"/>
      <c r="D931" s="134"/>
      <c r="E931" s="134"/>
      <c r="F931" s="249"/>
      <c r="G931" s="250"/>
      <c r="H931" s="56"/>
    </row>
    <row r="932" spans="1:8" ht="15.5" x14ac:dyDescent="0.35">
      <c r="A932" s="248"/>
      <c r="B932" s="256"/>
      <c r="C932" s="248"/>
      <c r="D932" s="248"/>
      <c r="E932" s="249"/>
      <c r="F932" s="249"/>
      <c r="G932" s="250"/>
      <c r="H932" s="56"/>
    </row>
    <row r="933" spans="1:8" ht="15.5" x14ac:dyDescent="0.35">
      <c r="A933" s="248"/>
      <c r="B933" s="256"/>
      <c r="C933" s="248"/>
      <c r="D933" s="168" t="s">
        <v>440</v>
      </c>
      <c r="E933" s="249"/>
      <c r="F933" s="249"/>
      <c r="G933" s="250"/>
      <c r="H933" s="56"/>
    </row>
    <row r="934" spans="1:8" ht="15.5" x14ac:dyDescent="0.35">
      <c r="A934" s="248"/>
      <c r="B934" s="256"/>
      <c r="C934" s="248"/>
      <c r="D934" s="248"/>
      <c r="E934" s="249"/>
      <c r="F934" s="249"/>
      <c r="G934" s="250"/>
      <c r="H934" s="56"/>
    </row>
    <row r="935" spans="1:8" x14ac:dyDescent="0.35">
      <c r="A935" s="1" t="s">
        <v>441</v>
      </c>
      <c r="B935" s="1"/>
      <c r="C935" s="1"/>
      <c r="D935" s="1"/>
      <c r="E935" s="87"/>
      <c r="F935" s="91"/>
      <c r="G935" s="2"/>
      <c r="H935" s="56"/>
    </row>
    <row r="936" spans="1:8" x14ac:dyDescent="0.35">
      <c r="A936" s="2" t="s">
        <v>442</v>
      </c>
      <c r="B936" s="2"/>
      <c r="C936" s="2"/>
      <c r="D936" s="1"/>
      <c r="E936" s="1"/>
      <c r="F936" s="87"/>
      <c r="G936" s="91"/>
      <c r="H936" s="56"/>
    </row>
    <row r="937" spans="1:8" x14ac:dyDescent="0.35">
      <c r="A937" s="134"/>
      <c r="B937" s="134"/>
      <c r="C937" s="134"/>
      <c r="D937" s="134"/>
      <c r="E937" s="134"/>
      <c r="F937" s="87"/>
      <c r="G937" s="91"/>
      <c r="H937" s="56"/>
    </row>
    <row r="938" spans="1:8" x14ac:dyDescent="0.35">
      <c r="A938" s="2"/>
      <c r="B938" s="1"/>
      <c r="C938" s="1"/>
      <c r="D938" s="1"/>
      <c r="E938" s="1"/>
      <c r="F938" s="87"/>
      <c r="G938" s="91"/>
      <c r="H938" s="56"/>
    </row>
    <row r="939" spans="1:8" x14ac:dyDescent="0.35">
      <c r="A939" s="7"/>
      <c r="B939" s="7"/>
      <c r="C939" s="7"/>
      <c r="D939" s="257" t="s">
        <v>443</v>
      </c>
      <c r="E939" s="168"/>
      <c r="F939" s="42"/>
      <c r="G939" s="20"/>
      <c r="H939" s="56"/>
    </row>
    <row r="940" spans="1:8" x14ac:dyDescent="0.35">
      <c r="A940" s="168"/>
      <c r="B940" s="168"/>
      <c r="C940" s="168"/>
      <c r="D940" s="257" t="s">
        <v>444</v>
      </c>
      <c r="E940" s="168"/>
      <c r="F940" s="42"/>
      <c r="G940" s="258"/>
      <c r="H940" s="56"/>
    </row>
    <row r="941" spans="1:8" x14ac:dyDescent="0.35">
      <c r="A941" s="168"/>
      <c r="B941" s="168"/>
      <c r="C941" s="168"/>
      <c r="D941" s="168"/>
      <c r="E941" s="168"/>
      <c r="F941" s="42"/>
      <c r="G941" s="258"/>
      <c r="H941" s="56"/>
    </row>
    <row r="942" spans="1:8" x14ac:dyDescent="0.35">
      <c r="A942" s="168" t="s">
        <v>456</v>
      </c>
      <c r="B942" s="168"/>
      <c r="C942" s="168"/>
      <c r="D942" s="168"/>
      <c r="E942" s="168"/>
      <c r="F942" s="20"/>
      <c r="G942" s="258"/>
      <c r="H942" s="56"/>
    </row>
    <row r="943" spans="1:8" x14ac:dyDescent="0.35">
      <c r="A943" s="7" t="s">
        <v>455</v>
      </c>
      <c r="B943" s="7"/>
      <c r="C943" s="7"/>
      <c r="D943" s="168"/>
      <c r="E943" s="168"/>
      <c r="F943" s="20"/>
      <c r="G943" s="20"/>
      <c r="H943" s="56"/>
    </row>
    <row r="944" spans="1:8" x14ac:dyDescent="0.35">
      <c r="A944" s="7" t="s">
        <v>457</v>
      </c>
      <c r="B944" s="7"/>
      <c r="C944" s="7"/>
      <c r="D944" s="168"/>
      <c r="E944" s="168"/>
      <c r="F944" s="20"/>
      <c r="G944" s="20"/>
      <c r="H944" s="56"/>
    </row>
    <row r="945" spans="1:8" x14ac:dyDescent="0.35">
      <c r="A945" s="7"/>
      <c r="B945" s="7"/>
      <c r="C945" s="7"/>
      <c r="D945" s="168"/>
      <c r="E945" s="168"/>
      <c r="F945" s="20"/>
      <c r="G945" s="20" t="s">
        <v>453</v>
      </c>
      <c r="H945" s="56"/>
    </row>
    <row r="946" spans="1:8" x14ac:dyDescent="0.35">
      <c r="A946" s="7"/>
      <c r="B946" s="7"/>
      <c r="C946" s="7"/>
      <c r="D946" s="168"/>
      <c r="E946" s="168"/>
      <c r="F946" s="20"/>
      <c r="G946" s="20" t="s">
        <v>454</v>
      </c>
      <c r="H946" s="56"/>
    </row>
    <row r="947" spans="1:8" x14ac:dyDescent="0.35">
      <c r="H947" s="56"/>
    </row>
  </sheetData>
  <mergeCells count="5">
    <mergeCell ref="C42:D42"/>
    <mergeCell ref="A323:I323"/>
    <mergeCell ref="A325:I325"/>
    <mergeCell ref="A366:C366"/>
    <mergeCell ref="A387:C387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Usluge Sigma d.o.o</dc:creator>
  <cp:lastModifiedBy>Korisnik</cp:lastModifiedBy>
  <cp:lastPrinted>2021-09-10T08:10:40Z</cp:lastPrinted>
  <dcterms:created xsi:type="dcterms:W3CDTF">2021-09-06T07:40:40Z</dcterms:created>
  <dcterms:modified xsi:type="dcterms:W3CDTF">2021-10-06T09:56:00Z</dcterms:modified>
</cp:coreProperties>
</file>