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8 sjednica OŽUJAK 2022\"/>
    </mc:Choice>
  </mc:AlternateContent>
  <xr:revisionPtr revIDLastSave="0" documentId="13_ncr:1_{4ECF061A-09D8-43C4-A924-C5397635E34C}" xr6:coauthVersionLast="47" xr6:coauthVersionMax="47" xr10:uidLastSave="{00000000-0000-0000-0000-000000000000}"/>
  <bookViews>
    <workbookView xWindow="-110" yWindow="-110" windowWidth="25820" windowHeight="14020" xr2:uid="{7BF05EF1-E363-43CD-ACE6-2E8EB7E21D8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7" i="1" l="1"/>
  <c r="G643" i="1"/>
  <c r="G816" i="1"/>
  <c r="G807" i="1"/>
  <c r="G797" i="1"/>
  <c r="G468" i="1"/>
  <c r="G466" i="1"/>
  <c r="G434" i="1"/>
  <c r="G433" i="1"/>
  <c r="G432" i="1" s="1"/>
  <c r="G592" i="1"/>
  <c r="G593" i="1"/>
  <c r="G612" i="1"/>
  <c r="G485" i="1"/>
  <c r="F485" i="1"/>
  <c r="E485" i="1"/>
  <c r="G410" i="1"/>
  <c r="F410" i="1"/>
  <c r="E410" i="1"/>
  <c r="E409" i="1" s="1"/>
  <c r="G514" i="1"/>
  <c r="G477" i="1"/>
  <c r="G472" i="1"/>
  <c r="G618" i="1"/>
  <c r="G617" i="1"/>
  <c r="H369" i="1"/>
  <c r="H368" i="1" s="1"/>
  <c r="H367" i="1" s="1"/>
  <c r="E349" i="1"/>
  <c r="E369" i="1" s="1"/>
  <c r="E368" i="1" s="1"/>
  <c r="E367" i="1" s="1"/>
  <c r="E366" i="1" s="1"/>
  <c r="H349" i="1"/>
  <c r="H345" i="1"/>
  <c r="H365" i="1" s="1"/>
  <c r="H364" i="1" s="1"/>
  <c r="H363" i="1" s="1"/>
  <c r="H359" i="1" s="1"/>
  <c r="H145" i="1"/>
  <c r="G145" i="1"/>
  <c r="F145" i="1"/>
  <c r="E145" i="1"/>
  <c r="H77" i="1"/>
  <c r="H80" i="1"/>
  <c r="G80" i="1"/>
  <c r="G77" i="1" s="1"/>
  <c r="F80" i="1"/>
  <c r="F77" i="1" s="1"/>
  <c r="E80" i="1"/>
  <c r="E77" i="1" s="1"/>
  <c r="H183" i="1"/>
  <c r="G183" i="1"/>
  <c r="F183" i="1"/>
  <c r="E183" i="1"/>
  <c r="G173" i="1"/>
  <c r="I175" i="1"/>
  <c r="E845" i="1"/>
  <c r="E844" i="1" s="1"/>
  <c r="E840" i="1"/>
  <c r="E839" i="1" s="1"/>
  <c r="E835" i="1"/>
  <c r="E834" i="1" s="1"/>
  <c r="F845" i="1"/>
  <c r="F844" i="1" s="1"/>
  <c r="F840" i="1"/>
  <c r="F839" i="1" s="1"/>
  <c r="F835" i="1"/>
  <c r="F834" i="1" s="1"/>
  <c r="F830" i="1"/>
  <c r="F829" i="1" s="1"/>
  <c r="E830" i="1"/>
  <c r="E829" i="1" s="1"/>
  <c r="G823" i="1"/>
  <c r="G822" i="1" s="1"/>
  <c r="G821" i="1" s="1"/>
  <c r="F823" i="1"/>
  <c r="F822" i="1" s="1"/>
  <c r="F821" i="1" s="1"/>
  <c r="E823" i="1"/>
  <c r="E822" i="1"/>
  <c r="G818" i="1"/>
  <c r="G817" i="1" s="1"/>
  <c r="F818" i="1"/>
  <c r="F817" i="1" s="1"/>
  <c r="F816" i="1" s="1"/>
  <c r="E818" i="1"/>
  <c r="E817" i="1" s="1"/>
  <c r="G814" i="1"/>
  <c r="G813" i="1" s="1"/>
  <c r="F814" i="1"/>
  <c r="F813" i="1" s="1"/>
  <c r="F812" i="1" s="1"/>
  <c r="E814" i="1"/>
  <c r="E813" i="1" s="1"/>
  <c r="E812" i="1" s="1"/>
  <c r="G809" i="1"/>
  <c r="G808" i="1" s="1"/>
  <c r="F809" i="1"/>
  <c r="F808" i="1" s="1"/>
  <c r="F807" i="1" s="1"/>
  <c r="E809" i="1"/>
  <c r="E808" i="1" s="1"/>
  <c r="E807" i="1" s="1"/>
  <c r="G804" i="1"/>
  <c r="G803" i="1" s="1"/>
  <c r="F804" i="1"/>
  <c r="F803" i="1" s="1"/>
  <c r="E804" i="1"/>
  <c r="E803" i="1" s="1"/>
  <c r="E802" i="1" s="1"/>
  <c r="G799" i="1"/>
  <c r="G798" i="1" s="1"/>
  <c r="F799" i="1"/>
  <c r="F798" i="1" s="1"/>
  <c r="F797" i="1" s="1"/>
  <c r="E799" i="1"/>
  <c r="E798" i="1" s="1"/>
  <c r="E797" i="1" s="1"/>
  <c r="G794" i="1"/>
  <c r="G793" i="1" s="1"/>
  <c r="F794" i="1"/>
  <c r="F793" i="1" s="1"/>
  <c r="E794" i="1"/>
  <c r="E793" i="1" s="1"/>
  <c r="E792" i="1" s="1"/>
  <c r="G788" i="1"/>
  <c r="G787" i="1" s="1"/>
  <c r="F788" i="1"/>
  <c r="F787" i="1" s="1"/>
  <c r="E788" i="1"/>
  <c r="E787" i="1" s="1"/>
  <c r="E786" i="1" s="1"/>
  <c r="G783" i="1"/>
  <c r="G782" i="1" s="1"/>
  <c r="F783" i="1"/>
  <c r="F782" i="1" s="1"/>
  <c r="E783" i="1"/>
  <c r="E782" i="1" s="1"/>
  <c r="E781" i="1" s="1"/>
  <c r="G778" i="1"/>
  <c r="G777" i="1" s="1"/>
  <c r="F778" i="1"/>
  <c r="E778" i="1"/>
  <c r="E777" i="1" s="1"/>
  <c r="E776" i="1" s="1"/>
  <c r="F777" i="1"/>
  <c r="G773" i="1"/>
  <c r="G772" i="1" s="1"/>
  <c r="F773" i="1"/>
  <c r="F772" i="1" s="1"/>
  <c r="E773" i="1"/>
  <c r="E772" i="1" s="1"/>
  <c r="E771" i="1" s="1"/>
  <c r="G768" i="1"/>
  <c r="G767" i="1" s="1"/>
  <c r="G766" i="1" s="1"/>
  <c r="F768" i="1"/>
  <c r="F767" i="1" s="1"/>
  <c r="F766" i="1" s="1"/>
  <c r="E768" i="1"/>
  <c r="E767" i="1" s="1"/>
  <c r="E766" i="1" s="1"/>
  <c r="F763" i="1"/>
  <c r="F762" i="1" s="1"/>
  <c r="F761" i="1" s="1"/>
  <c r="E763" i="1"/>
  <c r="E762" i="1" s="1"/>
  <c r="E761" i="1" s="1"/>
  <c r="E694" i="1"/>
  <c r="E693" i="1" s="1"/>
  <c r="E692" i="1" s="1"/>
  <c r="F694" i="1"/>
  <c r="F693" i="1" s="1"/>
  <c r="F692" i="1" s="1"/>
  <c r="G694" i="1"/>
  <c r="G693" i="1" s="1"/>
  <c r="G692" i="1" s="1"/>
  <c r="F666" i="1"/>
  <c r="G603" i="1"/>
  <c r="G602" i="1" s="1"/>
  <c r="F603" i="1"/>
  <c r="F602" i="1" s="1"/>
  <c r="F601" i="1" s="1"/>
  <c r="E603" i="1"/>
  <c r="E602" i="1" s="1"/>
  <c r="F617" i="1"/>
  <c r="F614" i="1" s="1"/>
  <c r="F613" i="1" s="1"/>
  <c r="E617" i="1"/>
  <c r="E609" i="1"/>
  <c r="E608" i="1" s="1"/>
  <c r="E607" i="1" s="1"/>
  <c r="E614" i="1"/>
  <c r="E613" i="1" s="1"/>
  <c r="E612" i="1" s="1"/>
  <c r="H615" i="1"/>
  <c r="G613" i="1"/>
  <c r="H610" i="1"/>
  <c r="G609" i="1"/>
  <c r="F609" i="1"/>
  <c r="F608" i="1" s="1"/>
  <c r="G608" i="1"/>
  <c r="G607" i="1" s="1"/>
  <c r="E632" i="1"/>
  <c r="F632" i="1"/>
  <c r="G632" i="1"/>
  <c r="H633" i="1"/>
  <c r="H634" i="1"/>
  <c r="H635" i="1"/>
  <c r="H636" i="1"/>
  <c r="H637" i="1"/>
  <c r="H638" i="1"/>
  <c r="H639" i="1"/>
  <c r="H640" i="1"/>
  <c r="H641" i="1"/>
  <c r="H642" i="1"/>
  <c r="H647" i="1"/>
  <c r="E649" i="1"/>
  <c r="F649" i="1"/>
  <c r="F648" i="1" s="1"/>
  <c r="G649" i="1"/>
  <c r="G648" i="1" s="1"/>
  <c r="G646" i="1" s="1"/>
  <c r="G645" i="1" s="1"/>
  <c r="G644" i="1" s="1"/>
  <c r="H650" i="1"/>
  <c r="E654" i="1"/>
  <c r="F654" i="1"/>
  <c r="F653" i="1" s="1"/>
  <c r="G654" i="1"/>
  <c r="G653" i="1" s="1"/>
  <c r="G652" i="1" s="1"/>
  <c r="H655" i="1"/>
  <c r="E658" i="1"/>
  <c r="E657" i="1" s="1"/>
  <c r="E656" i="1" s="1"/>
  <c r="F658" i="1"/>
  <c r="F657" i="1" s="1"/>
  <c r="G658" i="1"/>
  <c r="G657" i="1" s="1"/>
  <c r="G656" i="1" s="1"/>
  <c r="H659" i="1"/>
  <c r="E662" i="1"/>
  <c r="F662" i="1"/>
  <c r="F661" i="1" s="1"/>
  <c r="G662" i="1"/>
  <c r="G661" i="1" s="1"/>
  <c r="G660" i="1" s="1"/>
  <c r="H663" i="1"/>
  <c r="F665" i="1"/>
  <c r="E666" i="1"/>
  <c r="E665" i="1" s="1"/>
  <c r="E664" i="1" s="1"/>
  <c r="G666" i="1"/>
  <c r="G665" i="1" s="1"/>
  <c r="G664" i="1" s="1"/>
  <c r="H667" i="1"/>
  <c r="F668" i="1"/>
  <c r="E670" i="1"/>
  <c r="E669" i="1" s="1"/>
  <c r="E668" i="1" s="1"/>
  <c r="G670" i="1"/>
  <c r="G669" i="1" s="1"/>
  <c r="G668" i="1" s="1"/>
  <c r="E672" i="1"/>
  <c r="G672" i="1"/>
  <c r="F673" i="1"/>
  <c r="H673" i="1" s="1"/>
  <c r="E678" i="1"/>
  <c r="F678" i="1"/>
  <c r="F677" i="1" s="1"/>
  <c r="G678" i="1"/>
  <c r="G677" i="1" s="1"/>
  <c r="G676" i="1" s="1"/>
  <c r="H679" i="1"/>
  <c r="E682" i="1"/>
  <c r="E681" i="1" s="1"/>
  <c r="E680" i="1" s="1"/>
  <c r="F682" i="1"/>
  <c r="F681" i="1" s="1"/>
  <c r="G682" i="1"/>
  <c r="G681" i="1" s="1"/>
  <c r="G680" i="1" s="1"/>
  <c r="H683" i="1"/>
  <c r="E686" i="1"/>
  <c r="F686" i="1"/>
  <c r="F685" i="1" s="1"/>
  <c r="G686" i="1"/>
  <c r="G685" i="1" s="1"/>
  <c r="G684" i="1" s="1"/>
  <c r="H687" i="1"/>
  <c r="E690" i="1"/>
  <c r="E689" i="1" s="1"/>
  <c r="E688" i="1" s="1"/>
  <c r="F690" i="1"/>
  <c r="F689" i="1" s="1"/>
  <c r="F688" i="1" s="1"/>
  <c r="G690" i="1"/>
  <c r="G689" i="1" s="1"/>
  <c r="G688" i="1" s="1"/>
  <c r="E698" i="1"/>
  <c r="E697" i="1" s="1"/>
  <c r="E696" i="1" s="1"/>
  <c r="F698" i="1"/>
  <c r="F697" i="1" s="1"/>
  <c r="G698" i="1"/>
  <c r="G697" i="1" s="1"/>
  <c r="G696" i="1" s="1"/>
  <c r="H699" i="1"/>
  <c r="E702" i="1"/>
  <c r="F702" i="1"/>
  <c r="F701" i="1" s="1"/>
  <c r="G702" i="1"/>
  <c r="G701" i="1" s="1"/>
  <c r="G700" i="1" s="1"/>
  <c r="H703" i="1"/>
  <c r="E706" i="1"/>
  <c r="E705" i="1" s="1"/>
  <c r="E704" i="1" s="1"/>
  <c r="F706" i="1"/>
  <c r="F705" i="1" s="1"/>
  <c r="G706" i="1"/>
  <c r="G705" i="1" s="1"/>
  <c r="G704" i="1" s="1"/>
  <c r="E710" i="1"/>
  <c r="F710" i="1"/>
  <c r="F709" i="1" s="1"/>
  <c r="G710" i="1"/>
  <c r="G709" i="1" s="1"/>
  <c r="G708" i="1" s="1"/>
  <c r="H711" i="1"/>
  <c r="E714" i="1"/>
  <c r="E713" i="1" s="1"/>
  <c r="E712" i="1" s="1"/>
  <c r="F714" i="1"/>
  <c r="F713" i="1" s="1"/>
  <c r="F712" i="1" s="1"/>
  <c r="G714" i="1"/>
  <c r="G713" i="1" s="1"/>
  <c r="G712" i="1" s="1"/>
  <c r="E718" i="1"/>
  <c r="F718" i="1"/>
  <c r="F717" i="1" s="1"/>
  <c r="G718" i="1"/>
  <c r="G717" i="1" s="1"/>
  <c r="G716" i="1" s="1"/>
  <c r="H719" i="1"/>
  <c r="E722" i="1"/>
  <c r="E721" i="1" s="1"/>
  <c r="E720" i="1" s="1"/>
  <c r="F722" i="1"/>
  <c r="F721" i="1" s="1"/>
  <c r="G722" i="1"/>
  <c r="G721" i="1" s="1"/>
  <c r="G720" i="1" s="1"/>
  <c r="H723" i="1"/>
  <c r="E726" i="1"/>
  <c r="E725" i="1" s="1"/>
  <c r="E724" i="1" s="1"/>
  <c r="F726" i="1"/>
  <c r="F725" i="1" s="1"/>
  <c r="G726" i="1"/>
  <c r="G725" i="1" s="1"/>
  <c r="G724" i="1" s="1"/>
  <c r="H727" i="1"/>
  <c r="E730" i="1"/>
  <c r="E729" i="1" s="1"/>
  <c r="F730" i="1"/>
  <c r="F729" i="1" s="1"/>
  <c r="F728" i="1" s="1"/>
  <c r="G730" i="1"/>
  <c r="G729" i="1" s="1"/>
  <c r="G728" i="1" s="1"/>
  <c r="H731" i="1"/>
  <c r="E734" i="1"/>
  <c r="E733" i="1" s="1"/>
  <c r="E732" i="1" s="1"/>
  <c r="F734" i="1"/>
  <c r="F733" i="1" s="1"/>
  <c r="G734" i="1"/>
  <c r="G733" i="1" s="1"/>
  <c r="G732" i="1" s="1"/>
  <c r="H735" i="1"/>
  <c r="E738" i="1"/>
  <c r="E737" i="1" s="1"/>
  <c r="E736" i="1" s="1"/>
  <c r="F738" i="1"/>
  <c r="F737" i="1" s="1"/>
  <c r="G738" i="1"/>
  <c r="G737" i="1" s="1"/>
  <c r="G736" i="1" s="1"/>
  <c r="H739" i="1"/>
  <c r="E742" i="1"/>
  <c r="E741" i="1" s="1"/>
  <c r="E740" i="1" s="1"/>
  <c r="G742" i="1"/>
  <c r="G741" i="1" s="1"/>
  <c r="G740" i="1" s="1"/>
  <c r="F742" i="1"/>
  <c r="E746" i="1"/>
  <c r="E745" i="1" s="1"/>
  <c r="E744" i="1" s="1"/>
  <c r="F746" i="1"/>
  <c r="F745" i="1" s="1"/>
  <c r="G746" i="1"/>
  <c r="G745" i="1" s="1"/>
  <c r="G744" i="1" s="1"/>
  <c r="E750" i="1"/>
  <c r="E749" i="1" s="1"/>
  <c r="E748" i="1" s="1"/>
  <c r="F750" i="1"/>
  <c r="F749" i="1" s="1"/>
  <c r="G750" i="1"/>
  <c r="G749" i="1" s="1"/>
  <c r="G748" i="1" s="1"/>
  <c r="H751" i="1"/>
  <c r="F753" i="1"/>
  <c r="F752" i="1" s="1"/>
  <c r="E754" i="1"/>
  <c r="E753" i="1" s="1"/>
  <c r="G754" i="1"/>
  <c r="G753" i="1" s="1"/>
  <c r="G752" i="1" s="1"/>
  <c r="E758" i="1"/>
  <c r="E757" i="1" s="1"/>
  <c r="E756" i="1" s="1"/>
  <c r="F758" i="1"/>
  <c r="F757" i="1" s="1"/>
  <c r="G758" i="1"/>
  <c r="G757" i="1" s="1"/>
  <c r="G756" i="1" s="1"/>
  <c r="G557" i="1"/>
  <c r="F557" i="1"/>
  <c r="E557" i="1"/>
  <c r="F514" i="1"/>
  <c r="G438" i="1"/>
  <c r="G437" i="1" s="1"/>
  <c r="G436" i="1" s="1"/>
  <c r="F438" i="1"/>
  <c r="F437" i="1" s="1"/>
  <c r="F436" i="1" s="1"/>
  <c r="E438" i="1"/>
  <c r="E437" i="1" s="1"/>
  <c r="E436" i="1" s="1"/>
  <c r="F434" i="1"/>
  <c r="F433" i="1" s="1"/>
  <c r="F432" i="1" s="1"/>
  <c r="E434" i="1"/>
  <c r="E433" i="1" s="1"/>
  <c r="E432" i="1" s="1"/>
  <c r="F430" i="1"/>
  <c r="F429" i="1" s="1"/>
  <c r="F428" i="1" s="1"/>
  <c r="E430" i="1"/>
  <c r="E429" i="1" s="1"/>
  <c r="E428" i="1" s="1"/>
  <c r="G426" i="1"/>
  <c r="G425" i="1" s="1"/>
  <c r="G424" i="1" s="1"/>
  <c r="F426" i="1"/>
  <c r="F425" i="1" s="1"/>
  <c r="F424" i="1" s="1"/>
  <c r="E426" i="1"/>
  <c r="E425" i="1" s="1"/>
  <c r="E424" i="1" s="1"/>
  <c r="G422" i="1"/>
  <c r="G421" i="1" s="1"/>
  <c r="G420" i="1" s="1"/>
  <c r="F422" i="1"/>
  <c r="F421" i="1" s="1"/>
  <c r="F420" i="1" s="1"/>
  <c r="E422" i="1"/>
  <c r="E421" i="1" s="1"/>
  <c r="E420" i="1" s="1"/>
  <c r="F464" i="1"/>
  <c r="G463" i="1"/>
  <c r="H464" i="1"/>
  <c r="H465" i="1"/>
  <c r="F466" i="1"/>
  <c r="H466" i="1" s="1"/>
  <c r="H467" i="1"/>
  <c r="E468" i="1"/>
  <c r="E463" i="1" s="1"/>
  <c r="F468" i="1"/>
  <c r="H469" i="1"/>
  <c r="E472" i="1"/>
  <c r="F472" i="1"/>
  <c r="H473" i="1"/>
  <c r="E477" i="1"/>
  <c r="F477" i="1"/>
  <c r="H478" i="1"/>
  <c r="E482" i="1"/>
  <c r="F482" i="1"/>
  <c r="G482" i="1"/>
  <c r="H483" i="1"/>
  <c r="E489" i="1"/>
  <c r="F489" i="1"/>
  <c r="G489" i="1"/>
  <c r="H490" i="1"/>
  <c r="E494" i="1"/>
  <c r="F494" i="1"/>
  <c r="G494" i="1"/>
  <c r="H495" i="1"/>
  <c r="E496" i="1"/>
  <c r="F496" i="1"/>
  <c r="G496" i="1"/>
  <c r="H497" i="1"/>
  <c r="E501" i="1"/>
  <c r="F501" i="1"/>
  <c r="F500" i="1" s="1"/>
  <c r="G501" i="1"/>
  <c r="G500" i="1" s="1"/>
  <c r="H502" i="1"/>
  <c r="E506" i="1"/>
  <c r="E505" i="1" s="1"/>
  <c r="F506" i="1"/>
  <c r="F505" i="1" s="1"/>
  <c r="G505" i="1"/>
  <c r="H507" i="1"/>
  <c r="E511" i="1"/>
  <c r="E510" i="1" s="1"/>
  <c r="F511" i="1"/>
  <c r="F510" i="1" s="1"/>
  <c r="G511" i="1"/>
  <c r="G510" i="1" s="1"/>
  <c r="H512" i="1"/>
  <c r="E514" i="1"/>
  <c r="H515" i="1"/>
  <c r="E516" i="1"/>
  <c r="E513" i="1" s="1"/>
  <c r="G516" i="1"/>
  <c r="E523" i="1"/>
  <c r="F523" i="1"/>
  <c r="G523" i="1"/>
  <c r="E528" i="1"/>
  <c r="F528" i="1"/>
  <c r="G528" i="1"/>
  <c r="E533" i="1"/>
  <c r="F533" i="1"/>
  <c r="G533" i="1"/>
  <c r="H534" i="1"/>
  <c r="E536" i="1"/>
  <c r="F536" i="1"/>
  <c r="G536" i="1"/>
  <c r="H537" i="1"/>
  <c r="E541" i="1"/>
  <c r="E540" i="1" s="1"/>
  <c r="F541" i="1"/>
  <c r="F540" i="1" s="1"/>
  <c r="G541" i="1"/>
  <c r="G540" i="1" s="1"/>
  <c r="H542" i="1"/>
  <c r="E549" i="1"/>
  <c r="F549" i="1"/>
  <c r="G549" i="1"/>
  <c r="H550" i="1"/>
  <c r="E552" i="1"/>
  <c r="F552" i="1"/>
  <c r="G552" i="1"/>
  <c r="H553" i="1"/>
  <c r="E560" i="1"/>
  <c r="F560" i="1"/>
  <c r="G560" i="1"/>
  <c r="H561" i="1"/>
  <c r="E565" i="1"/>
  <c r="F565" i="1"/>
  <c r="G565" i="1"/>
  <c r="G564" i="1" s="1"/>
  <c r="H566" i="1"/>
  <c r="E568" i="1"/>
  <c r="F568" i="1"/>
  <c r="G568" i="1"/>
  <c r="H569" i="1"/>
  <c r="E574" i="1"/>
  <c r="E573" i="1" s="1"/>
  <c r="E572" i="1" s="1"/>
  <c r="F574" i="1"/>
  <c r="F573" i="1" s="1"/>
  <c r="G574" i="1"/>
  <c r="G573" i="1" s="1"/>
  <c r="G572" i="1" s="1"/>
  <c r="H576" i="1"/>
  <c r="E577" i="1"/>
  <c r="F577" i="1"/>
  <c r="G577" i="1"/>
  <c r="H578" i="1"/>
  <c r="E582" i="1"/>
  <c r="E581" i="1" s="1"/>
  <c r="E580" i="1" s="1"/>
  <c r="F582" i="1"/>
  <c r="F581" i="1" s="1"/>
  <c r="G582" i="1"/>
  <c r="G581" i="1" s="1"/>
  <c r="G580" i="1" s="1"/>
  <c r="H583" i="1"/>
  <c r="E587" i="1"/>
  <c r="F587" i="1"/>
  <c r="F586" i="1" s="1"/>
  <c r="G587" i="1"/>
  <c r="G586" i="1" s="1"/>
  <c r="G585" i="1" s="1"/>
  <c r="H588" i="1"/>
  <c r="E594" i="1"/>
  <c r="E593" i="1" s="1"/>
  <c r="F594" i="1"/>
  <c r="G594" i="1"/>
  <c r="H595" i="1"/>
  <c r="H604" i="1"/>
  <c r="H419" i="1"/>
  <c r="G417" i="1"/>
  <c r="G416" i="1" s="1"/>
  <c r="F418" i="1"/>
  <c r="E418" i="1"/>
  <c r="E417" i="1" s="1"/>
  <c r="E416" i="1" s="1"/>
  <c r="G349" i="1"/>
  <c r="G369" i="1" s="1"/>
  <c r="G368" i="1" s="1"/>
  <c r="G367" i="1" s="1"/>
  <c r="G366" i="1" s="1"/>
  <c r="H185" i="1"/>
  <c r="G185" i="1"/>
  <c r="F185" i="1"/>
  <c r="E185" i="1"/>
  <c r="H230" i="1"/>
  <c r="H229" i="1" s="1"/>
  <c r="H227" i="1"/>
  <c r="H226" i="1" s="1"/>
  <c r="H223" i="1"/>
  <c r="H221" i="1"/>
  <c r="H220" i="1" s="1"/>
  <c r="H258" i="1" s="1"/>
  <c r="H218" i="1"/>
  <c r="H217" i="1" s="1"/>
  <c r="H256" i="1" s="1"/>
  <c r="H214" i="1"/>
  <c r="H212" i="1"/>
  <c r="H211" i="1" s="1"/>
  <c r="H203" i="1"/>
  <c r="H199" i="1"/>
  <c r="H193" i="1"/>
  <c r="H189" i="1"/>
  <c r="H181" i="1"/>
  <c r="H178" i="1"/>
  <c r="H173" i="1"/>
  <c r="H171" i="1"/>
  <c r="H167" i="1"/>
  <c r="G230" i="1"/>
  <c r="G229" i="1" s="1"/>
  <c r="G227" i="1"/>
  <c r="G226" i="1" s="1"/>
  <c r="G223" i="1"/>
  <c r="G221" i="1"/>
  <c r="G220" i="1" s="1"/>
  <c r="G258" i="1" s="1"/>
  <c r="G254" i="1" s="1"/>
  <c r="G217" i="1"/>
  <c r="G256" i="1" s="1"/>
  <c r="G214" i="1"/>
  <c r="G212" i="1"/>
  <c r="G203" i="1"/>
  <c r="G199" i="1"/>
  <c r="G193" i="1"/>
  <c r="G189" i="1"/>
  <c r="G181" i="1"/>
  <c r="G178" i="1"/>
  <c r="G171" i="1"/>
  <c r="G167" i="1"/>
  <c r="H150" i="1"/>
  <c r="H149" i="1" s="1"/>
  <c r="H148" i="1" s="1"/>
  <c r="H142" i="1"/>
  <c r="H137" i="1"/>
  <c r="H130" i="1"/>
  <c r="H127" i="1"/>
  <c r="H126" i="1" s="1"/>
  <c r="H122" i="1"/>
  <c r="H120" i="1"/>
  <c r="H118" i="1"/>
  <c r="H113" i="1"/>
  <c r="H111" i="1"/>
  <c r="H103" i="1"/>
  <c r="H102" i="1" s="1"/>
  <c r="H98" i="1"/>
  <c r="H97" i="1" s="1"/>
  <c r="H93" i="1"/>
  <c r="H91" i="1"/>
  <c r="H85" i="1"/>
  <c r="H71" i="1"/>
  <c r="H67" i="1"/>
  <c r="H63" i="1"/>
  <c r="H61" i="1"/>
  <c r="H59" i="1"/>
  <c r="G150" i="1"/>
  <c r="G149" i="1" s="1"/>
  <c r="G148" i="1" s="1"/>
  <c r="G30" i="1" s="1"/>
  <c r="G142" i="1"/>
  <c r="G137" i="1"/>
  <c r="G130" i="1"/>
  <c r="G127" i="1"/>
  <c r="G126" i="1" s="1"/>
  <c r="G122" i="1"/>
  <c r="G120" i="1"/>
  <c r="G118" i="1"/>
  <c r="G113" i="1"/>
  <c r="G111" i="1"/>
  <c r="G103" i="1"/>
  <c r="G102" i="1" s="1"/>
  <c r="G98" i="1"/>
  <c r="G97" i="1" s="1"/>
  <c r="G93" i="1"/>
  <c r="G91" i="1"/>
  <c r="G85" i="1"/>
  <c r="G71" i="1"/>
  <c r="G67" i="1"/>
  <c r="G63" i="1"/>
  <c r="G61" i="1"/>
  <c r="G59" i="1"/>
  <c r="E364" i="1"/>
  <c r="E363" i="1" s="1"/>
  <c r="E346" i="1"/>
  <c r="E344" i="1"/>
  <c r="E343" i="1" s="1"/>
  <c r="E339" i="1" s="1"/>
  <c r="E230" i="1"/>
  <c r="E229" i="1" s="1"/>
  <c r="E227" i="1"/>
  <c r="E226" i="1" s="1"/>
  <c r="E223" i="1"/>
  <c r="E221" i="1"/>
  <c r="E220" i="1" s="1"/>
  <c r="E258" i="1" s="1"/>
  <c r="E218" i="1"/>
  <c r="E217" i="1" s="1"/>
  <c r="E256" i="1" s="1"/>
  <c r="E214" i="1"/>
  <c r="E212" i="1"/>
  <c r="E203" i="1"/>
  <c r="E199" i="1"/>
  <c r="E193" i="1"/>
  <c r="E189" i="1"/>
  <c r="E181" i="1"/>
  <c r="E178" i="1"/>
  <c r="E173" i="1"/>
  <c r="E171" i="1"/>
  <c r="E167" i="1"/>
  <c r="E150" i="1"/>
  <c r="E149" i="1" s="1"/>
  <c r="E148" i="1" s="1"/>
  <c r="E30" i="1" s="1"/>
  <c r="E142" i="1"/>
  <c r="E137" i="1"/>
  <c r="E130" i="1"/>
  <c r="E127" i="1"/>
  <c r="E126" i="1" s="1"/>
  <c r="E122" i="1"/>
  <c r="E120" i="1"/>
  <c r="E118" i="1"/>
  <c r="E113" i="1"/>
  <c r="E110" i="1" s="1"/>
  <c r="E111" i="1"/>
  <c r="E103" i="1"/>
  <c r="E102" i="1" s="1"/>
  <c r="E98" i="1"/>
  <c r="E97" i="1" s="1"/>
  <c r="E93" i="1"/>
  <c r="E91" i="1"/>
  <c r="E85" i="1"/>
  <c r="E71" i="1"/>
  <c r="E67" i="1"/>
  <c r="E63" i="1"/>
  <c r="E61" i="1"/>
  <c r="E59" i="1"/>
  <c r="H415" i="1"/>
  <c r="G414" i="1"/>
  <c r="G413" i="1" s="1"/>
  <c r="G412" i="1" s="1"/>
  <c r="F414" i="1"/>
  <c r="E414" i="1"/>
  <c r="E413" i="1" s="1"/>
  <c r="E412" i="1" s="1"/>
  <c r="F413" i="1"/>
  <c r="H411" i="1"/>
  <c r="G409" i="1"/>
  <c r="F409" i="1"/>
  <c r="F368" i="1"/>
  <c r="F366" i="1"/>
  <c r="F364" i="1"/>
  <c r="F363" i="1" s="1"/>
  <c r="F361" i="1"/>
  <c r="H348" i="1"/>
  <c r="F348" i="1"/>
  <c r="H346" i="1"/>
  <c r="G346" i="1"/>
  <c r="F346" i="1"/>
  <c r="G345" i="1"/>
  <c r="G344" i="1" s="1"/>
  <c r="G343" i="1" s="1"/>
  <c r="F344" i="1"/>
  <c r="F343" i="1" s="1"/>
  <c r="G341" i="1"/>
  <c r="G340" i="1" s="1"/>
  <c r="F341" i="1"/>
  <c r="F230" i="1"/>
  <c r="F229" i="1" s="1"/>
  <c r="F227" i="1"/>
  <c r="F226" i="1" s="1"/>
  <c r="F223" i="1"/>
  <c r="F221" i="1"/>
  <c r="F220" i="1" s="1"/>
  <c r="F217" i="1"/>
  <c r="F256" i="1" s="1"/>
  <c r="F254" i="1" s="1"/>
  <c r="F214" i="1"/>
  <c r="F212" i="1"/>
  <c r="F203" i="1"/>
  <c r="F199" i="1"/>
  <c r="F193" i="1"/>
  <c r="F189" i="1"/>
  <c r="F181" i="1"/>
  <c r="F178" i="1"/>
  <c r="F173" i="1"/>
  <c r="F171" i="1"/>
  <c r="F167" i="1"/>
  <c r="F150" i="1"/>
  <c r="F149" i="1" s="1"/>
  <c r="E395" i="1" s="1"/>
  <c r="F142" i="1"/>
  <c r="F137" i="1"/>
  <c r="F130" i="1"/>
  <c r="F127" i="1"/>
  <c r="F126" i="1" s="1"/>
  <c r="E393" i="1" s="1"/>
  <c r="F122" i="1"/>
  <c r="F120" i="1"/>
  <c r="F118" i="1"/>
  <c r="F113" i="1"/>
  <c r="F111" i="1"/>
  <c r="F103" i="1"/>
  <c r="F102" i="1" s="1"/>
  <c r="E390" i="1" s="1"/>
  <c r="F98" i="1"/>
  <c r="F97" i="1" s="1"/>
  <c r="E389" i="1" s="1"/>
  <c r="F93" i="1"/>
  <c r="F91" i="1"/>
  <c r="F85" i="1"/>
  <c r="F71" i="1"/>
  <c r="F67" i="1"/>
  <c r="F63" i="1"/>
  <c r="F61" i="1"/>
  <c r="F59" i="1"/>
  <c r="H36" i="1"/>
  <c r="G36" i="1"/>
  <c r="F36" i="1"/>
  <c r="H344" i="1" l="1"/>
  <c r="I348" i="1"/>
  <c r="E348" i="1"/>
  <c r="J145" i="1"/>
  <c r="I145" i="1"/>
  <c r="E188" i="1"/>
  <c r="E407" i="1"/>
  <c r="F407" i="1"/>
  <c r="H66" i="1"/>
  <c r="H303" i="1" s="1"/>
  <c r="H177" i="1"/>
  <c r="H188" i="1"/>
  <c r="H574" i="1"/>
  <c r="G563" i="1"/>
  <c r="H565" i="1"/>
  <c r="F556" i="1"/>
  <c r="F555" i="1" s="1"/>
  <c r="H536" i="1"/>
  <c r="H489" i="1"/>
  <c r="H468" i="1"/>
  <c r="H726" i="1"/>
  <c r="H721" i="1"/>
  <c r="H710" i="1"/>
  <c r="H702" i="1"/>
  <c r="H654" i="1"/>
  <c r="F827" i="1"/>
  <c r="H533" i="1"/>
  <c r="H482" i="1"/>
  <c r="H557" i="1"/>
  <c r="H750" i="1"/>
  <c r="H738" i="1"/>
  <c r="G513" i="1"/>
  <c r="G548" i="1"/>
  <c r="G547" i="1" s="1"/>
  <c r="H549" i="1"/>
  <c r="H541" i="1"/>
  <c r="H540" i="1"/>
  <c r="G522" i="1"/>
  <c r="E522" i="1"/>
  <c r="H511" i="1"/>
  <c r="H501" i="1"/>
  <c r="H496" i="1"/>
  <c r="H494" i="1"/>
  <c r="H477" i="1"/>
  <c r="H730" i="1"/>
  <c r="E827" i="1"/>
  <c r="G493" i="1"/>
  <c r="G348" i="1"/>
  <c r="H603" i="1"/>
  <c r="H568" i="1"/>
  <c r="F564" i="1"/>
  <c r="F563" i="1" s="1"/>
  <c r="G532" i="1"/>
  <c r="G471" i="1"/>
  <c r="G462" i="1" s="1"/>
  <c r="H734" i="1"/>
  <c r="H722" i="1"/>
  <c r="H718" i="1"/>
  <c r="H698" i="1"/>
  <c r="H697" i="1"/>
  <c r="H686" i="1"/>
  <c r="H682" i="1"/>
  <c r="H665" i="1"/>
  <c r="H658" i="1"/>
  <c r="H649" i="1"/>
  <c r="H666" i="1"/>
  <c r="H198" i="1"/>
  <c r="H252" i="1" s="1"/>
  <c r="H250" i="1"/>
  <c r="H678" i="1"/>
  <c r="H662" i="1"/>
  <c r="H632" i="1"/>
  <c r="G591" i="1"/>
  <c r="H613" i="1"/>
  <c r="F612" i="1"/>
  <c r="H614" i="1"/>
  <c r="H608" i="1"/>
  <c r="F607" i="1"/>
  <c r="H609" i="1"/>
  <c r="F756" i="1"/>
  <c r="F748" i="1"/>
  <c r="H748" i="1" s="1"/>
  <c r="H749" i="1"/>
  <c r="F732" i="1"/>
  <c r="H732" i="1" s="1"/>
  <c r="H733" i="1"/>
  <c r="E728" i="1"/>
  <c r="H728" i="1" s="1"/>
  <c r="H729" i="1"/>
  <c r="E752" i="1"/>
  <c r="F741" i="1"/>
  <c r="F736" i="1"/>
  <c r="H736" i="1" s="1"/>
  <c r="H737" i="1"/>
  <c r="F704" i="1"/>
  <c r="F680" i="1"/>
  <c r="H680" i="1" s="1"/>
  <c r="H681" i="1"/>
  <c r="F656" i="1"/>
  <c r="H656" i="1" s="1"/>
  <c r="H657" i="1"/>
  <c r="F724" i="1"/>
  <c r="H724" i="1" s="1"/>
  <c r="H725" i="1"/>
  <c r="F720" i="1"/>
  <c r="H720" i="1" s="1"/>
  <c r="E717" i="1"/>
  <c r="E716" i="1" s="1"/>
  <c r="E709" i="1"/>
  <c r="E708" i="1" s="1"/>
  <c r="F700" i="1"/>
  <c r="F696" i="1"/>
  <c r="H696" i="1" s="1"/>
  <c r="E685" i="1"/>
  <c r="E684" i="1" s="1"/>
  <c r="F676" i="1"/>
  <c r="F672" i="1"/>
  <c r="H672" i="1" s="1"/>
  <c r="F664" i="1"/>
  <c r="H664" i="1" s="1"/>
  <c r="E661" i="1"/>
  <c r="E660" i="1" s="1"/>
  <c r="F652" i="1"/>
  <c r="E648" i="1"/>
  <c r="E646" i="1" s="1"/>
  <c r="E645" i="1" s="1"/>
  <c r="E644" i="1" s="1"/>
  <c r="F716" i="1"/>
  <c r="F708" i="1"/>
  <c r="H708" i="1" s="1"/>
  <c r="E701" i="1"/>
  <c r="E700" i="1" s="1"/>
  <c r="F684" i="1"/>
  <c r="E677" i="1"/>
  <c r="E676" i="1" s="1"/>
  <c r="F660" i="1"/>
  <c r="H661" i="1"/>
  <c r="E653" i="1"/>
  <c r="E652" i="1" s="1"/>
  <c r="F646" i="1"/>
  <c r="H594" i="1"/>
  <c r="H587" i="1"/>
  <c r="H577" i="1"/>
  <c r="H573" i="1"/>
  <c r="H560" i="1"/>
  <c r="H582" i="1"/>
  <c r="H552" i="1"/>
  <c r="F548" i="1"/>
  <c r="F547" i="1" s="1"/>
  <c r="F532" i="1"/>
  <c r="F530" i="1" s="1"/>
  <c r="E532" i="1"/>
  <c r="E530" i="1" s="1"/>
  <c r="F522" i="1"/>
  <c r="H506" i="1"/>
  <c r="H505" i="1"/>
  <c r="H472" i="1"/>
  <c r="F463" i="1"/>
  <c r="F580" i="1"/>
  <c r="H580" i="1" s="1"/>
  <c r="H581" i="1"/>
  <c r="H602" i="1"/>
  <c r="E591" i="1"/>
  <c r="E586" i="1"/>
  <c r="E585" i="1" s="1"/>
  <c r="F572" i="1"/>
  <c r="H572" i="1" s="1"/>
  <c r="E548" i="1"/>
  <c r="E547" i="1" s="1"/>
  <c r="E500" i="1"/>
  <c r="F493" i="1"/>
  <c r="H463" i="1"/>
  <c r="F593" i="1"/>
  <c r="F585" i="1"/>
  <c r="H586" i="1"/>
  <c r="E564" i="1"/>
  <c r="E563" i="1" s="1"/>
  <c r="G556" i="1"/>
  <c r="E556" i="1"/>
  <c r="E555" i="1" s="1"/>
  <c r="G530" i="1"/>
  <c r="H500" i="1"/>
  <c r="E493" i="1"/>
  <c r="E471" i="1"/>
  <c r="F471" i="1"/>
  <c r="F516" i="1"/>
  <c r="H418" i="1"/>
  <c r="F417" i="1"/>
  <c r="F416" i="1" s="1"/>
  <c r="H416" i="1" s="1"/>
  <c r="F177" i="1"/>
  <c r="F248" i="1" s="1"/>
  <c r="J212" i="1"/>
  <c r="G166" i="1"/>
  <c r="G246" i="1" s="1"/>
  <c r="E117" i="1"/>
  <c r="E318" i="1" s="1"/>
  <c r="G90" i="1"/>
  <c r="G305" i="1" s="1"/>
  <c r="G117" i="1"/>
  <c r="F392" i="1" s="1"/>
  <c r="G177" i="1"/>
  <c r="G248" i="1" s="1"/>
  <c r="H166" i="1"/>
  <c r="G211" i="1"/>
  <c r="G198" i="1" s="1"/>
  <c r="G252" i="1" s="1"/>
  <c r="G365" i="1"/>
  <c r="G364" i="1" s="1"/>
  <c r="G363" i="1" s="1"/>
  <c r="G359" i="1" s="1"/>
  <c r="E211" i="1"/>
  <c r="E253" i="1" s="1"/>
  <c r="F211" i="1"/>
  <c r="G216" i="1"/>
  <c r="G21" i="1" s="1"/>
  <c r="G188" i="1"/>
  <c r="G250" i="1" s="1"/>
  <c r="J185" i="1"/>
  <c r="E225" i="1"/>
  <c r="E29" i="1" s="1"/>
  <c r="E31" i="1" s="1"/>
  <c r="I221" i="1"/>
  <c r="E90" i="1"/>
  <c r="E274" i="1" s="1"/>
  <c r="I137" i="1"/>
  <c r="E250" i="1"/>
  <c r="E198" i="1"/>
  <c r="E252" i="1" s="1"/>
  <c r="H90" i="1"/>
  <c r="I90" i="1" s="1"/>
  <c r="H117" i="1"/>
  <c r="G392" i="1" s="1"/>
  <c r="H129" i="1"/>
  <c r="F110" i="1"/>
  <c r="F280" i="1" s="1"/>
  <c r="E66" i="1"/>
  <c r="E272" i="1" s="1"/>
  <c r="E166" i="1"/>
  <c r="E246" i="1" s="1"/>
  <c r="E254" i="1"/>
  <c r="G66" i="1"/>
  <c r="G303" i="1" s="1"/>
  <c r="G110" i="1"/>
  <c r="F391" i="1" s="1"/>
  <c r="G387" i="1"/>
  <c r="G225" i="1"/>
  <c r="G29" i="1" s="1"/>
  <c r="G31" i="1" s="1"/>
  <c r="H253" i="1"/>
  <c r="H216" i="1"/>
  <c r="H21" i="1" s="1"/>
  <c r="E408" i="1"/>
  <c r="G408" i="1"/>
  <c r="G339" i="1"/>
  <c r="H409" i="1"/>
  <c r="H413" i="1"/>
  <c r="I150" i="1"/>
  <c r="F408" i="1"/>
  <c r="H408" i="1" s="1"/>
  <c r="H410" i="1"/>
  <c r="F412" i="1"/>
  <c r="H412" i="1" s="1"/>
  <c r="H414" i="1"/>
  <c r="H110" i="1"/>
  <c r="I110" i="1" s="1"/>
  <c r="H225" i="1"/>
  <c r="H29" i="1" s="1"/>
  <c r="E58" i="1"/>
  <c r="E270" i="1" s="1"/>
  <c r="E129" i="1"/>
  <c r="E125" i="1" s="1"/>
  <c r="E177" i="1"/>
  <c r="E248" i="1" s="1"/>
  <c r="E216" i="1"/>
  <c r="E21" i="1" s="1"/>
  <c r="H58" i="1"/>
  <c r="H299" i="1" s="1"/>
  <c r="G129" i="1"/>
  <c r="G125" i="1" s="1"/>
  <c r="G24" i="1" s="1"/>
  <c r="G58" i="1"/>
  <c r="F360" i="1"/>
  <c r="F340" i="1"/>
  <c r="J199" i="1"/>
  <c r="J142" i="1"/>
  <c r="F395" i="1"/>
  <c r="H395" i="1" s="1"/>
  <c r="F166" i="1"/>
  <c r="F246" i="1" s="1"/>
  <c r="J229" i="1"/>
  <c r="F225" i="1"/>
  <c r="F29" i="1" s="1"/>
  <c r="J230" i="1"/>
  <c r="J223" i="1"/>
  <c r="J221" i="1"/>
  <c r="F216" i="1"/>
  <c r="F21" i="1" s="1"/>
  <c r="J218" i="1"/>
  <c r="J214" i="1"/>
  <c r="J203" i="1"/>
  <c r="J193" i="1"/>
  <c r="F188" i="1"/>
  <c r="F250" i="1" s="1"/>
  <c r="J189" i="1"/>
  <c r="J181" i="1"/>
  <c r="J178" i="1"/>
  <c r="J173" i="1"/>
  <c r="J171" i="1"/>
  <c r="J167" i="1"/>
  <c r="F129" i="1"/>
  <c r="F287" i="1" s="1"/>
  <c r="E394" i="1" s="1"/>
  <c r="J130" i="1"/>
  <c r="J127" i="1"/>
  <c r="F117" i="1"/>
  <c r="E392" i="1" s="1"/>
  <c r="J120" i="1"/>
  <c r="J118" i="1"/>
  <c r="J113" i="1"/>
  <c r="J103" i="1"/>
  <c r="J98" i="1"/>
  <c r="J93" i="1"/>
  <c r="F90" i="1"/>
  <c r="E388" i="1" s="1"/>
  <c r="J91" i="1"/>
  <c r="J85" i="1"/>
  <c r="J77" i="1"/>
  <c r="J71" i="1"/>
  <c r="F66" i="1"/>
  <c r="E387" i="1" s="1"/>
  <c r="J67" i="1"/>
  <c r="J63" i="1"/>
  <c r="F58" i="1"/>
  <c r="E386" i="1" s="1"/>
  <c r="J59" i="1"/>
  <c r="E359" i="1"/>
  <c r="I97" i="1"/>
  <c r="I102" i="1"/>
  <c r="I126" i="1"/>
  <c r="F148" i="1"/>
  <c r="I59" i="1"/>
  <c r="I63" i="1"/>
  <c r="I67" i="1"/>
  <c r="I71" i="1"/>
  <c r="I77" i="1"/>
  <c r="I85" i="1"/>
  <c r="I91" i="1"/>
  <c r="I93" i="1"/>
  <c r="E307" i="1"/>
  <c r="E276" i="1"/>
  <c r="F389" i="1"/>
  <c r="G307" i="1"/>
  <c r="G276" i="1"/>
  <c r="I98" i="1"/>
  <c r="E309" i="1"/>
  <c r="E278" i="1"/>
  <c r="F390" i="1"/>
  <c r="G309" i="1"/>
  <c r="G278" i="1"/>
  <c r="I103" i="1"/>
  <c r="E314" i="1"/>
  <c r="E280" i="1"/>
  <c r="I113" i="1"/>
  <c r="I118" i="1"/>
  <c r="E321" i="1"/>
  <c r="E285" i="1"/>
  <c r="F393" i="1"/>
  <c r="G321" i="1"/>
  <c r="G285" i="1"/>
  <c r="I127" i="1"/>
  <c r="G287" i="1"/>
  <c r="F394" i="1" s="1"/>
  <c r="I130" i="1"/>
  <c r="J137" i="1"/>
  <c r="J150" i="1"/>
  <c r="H254" i="1"/>
  <c r="J254" i="1" s="1"/>
  <c r="J256" i="1"/>
  <c r="I258" i="1"/>
  <c r="F307" i="1"/>
  <c r="F276" i="1"/>
  <c r="G389" i="1"/>
  <c r="H307" i="1"/>
  <c r="H276" i="1"/>
  <c r="J97" i="1"/>
  <c r="F309" i="1"/>
  <c r="F278" i="1"/>
  <c r="G390" i="1"/>
  <c r="H309" i="1"/>
  <c r="H278" i="1"/>
  <c r="J102" i="1"/>
  <c r="F285" i="1"/>
  <c r="F321" i="1"/>
  <c r="G393" i="1"/>
  <c r="H285" i="1"/>
  <c r="H321" i="1"/>
  <c r="J126" i="1"/>
  <c r="I167" i="1"/>
  <c r="I171" i="1"/>
  <c r="I173" i="1"/>
  <c r="I178" i="1"/>
  <c r="I181" i="1"/>
  <c r="I193" i="1"/>
  <c r="I203" i="1"/>
  <c r="I212" i="1"/>
  <c r="I214" i="1"/>
  <c r="J217" i="1"/>
  <c r="J220" i="1"/>
  <c r="H343" i="1"/>
  <c r="H366" i="1"/>
  <c r="I367" i="1"/>
  <c r="I368" i="1"/>
  <c r="I220" i="1"/>
  <c r="H125" i="1" l="1"/>
  <c r="H24" i="1" s="1"/>
  <c r="H407" i="1"/>
  <c r="G388" i="1"/>
  <c r="G318" i="1"/>
  <c r="E299" i="1"/>
  <c r="J21" i="1"/>
  <c r="F359" i="1"/>
  <c r="H246" i="1"/>
  <c r="J246" i="1" s="1"/>
  <c r="H165" i="1"/>
  <c r="H20" i="1" s="1"/>
  <c r="H22" i="1" s="1"/>
  <c r="H685" i="1"/>
  <c r="H717" i="1"/>
  <c r="G272" i="1"/>
  <c r="H270" i="1"/>
  <c r="I270" i="1" s="1"/>
  <c r="F387" i="1"/>
  <c r="H387" i="1" s="1"/>
  <c r="G57" i="1"/>
  <c r="G56" i="1" s="1"/>
  <c r="H660" i="1"/>
  <c r="H677" i="1"/>
  <c r="G461" i="1"/>
  <c r="F125" i="1"/>
  <c r="F24" i="1" s="1"/>
  <c r="G274" i="1"/>
  <c r="G555" i="1"/>
  <c r="G545" i="1" s="1"/>
  <c r="H716" i="1"/>
  <c r="E643" i="1"/>
  <c r="J250" i="1"/>
  <c r="I250" i="1"/>
  <c r="F591" i="1"/>
  <c r="F645" i="1"/>
  <c r="H646" i="1"/>
  <c r="H652" i="1"/>
  <c r="H701" i="1"/>
  <c r="F740" i="1"/>
  <c r="H648" i="1"/>
  <c r="H684" i="1"/>
  <c r="H709" i="1"/>
  <c r="H653" i="1"/>
  <c r="H676" i="1"/>
  <c r="H700" i="1"/>
  <c r="H532" i="1"/>
  <c r="H563" i="1"/>
  <c r="E545" i="1"/>
  <c r="E462" i="1"/>
  <c r="E461" i="1" s="1"/>
  <c r="H471" i="1"/>
  <c r="H548" i="1"/>
  <c r="H585" i="1"/>
  <c r="H564" i="1"/>
  <c r="H530" i="1"/>
  <c r="H556" i="1"/>
  <c r="F545" i="1"/>
  <c r="H547" i="1"/>
  <c r="F592" i="1"/>
  <c r="H593" i="1"/>
  <c r="H591" i="1"/>
  <c r="H493" i="1"/>
  <c r="H555" i="1"/>
  <c r="H287" i="1"/>
  <c r="J287" i="1" s="1"/>
  <c r="F314" i="1"/>
  <c r="E282" i="1"/>
  <c r="E268" i="1" s="1"/>
  <c r="E391" i="1"/>
  <c r="E385" i="1" s="1"/>
  <c r="I117" i="1"/>
  <c r="H282" i="1"/>
  <c r="H272" i="1"/>
  <c r="I272" i="1" s="1"/>
  <c r="E287" i="1"/>
  <c r="E283" i="1" s="1"/>
  <c r="F388" i="1"/>
  <c r="H388" i="1" s="1"/>
  <c r="I253" i="1"/>
  <c r="H417" i="1"/>
  <c r="I188" i="1"/>
  <c r="H314" i="1"/>
  <c r="H274" i="1"/>
  <c r="I274" i="1" s="1"/>
  <c r="E305" i="1"/>
  <c r="G253" i="1"/>
  <c r="G243" i="1" s="1"/>
  <c r="G242" i="1" s="1"/>
  <c r="H318" i="1"/>
  <c r="I318" i="1" s="1"/>
  <c r="J110" i="1"/>
  <c r="G386" i="1"/>
  <c r="G282" i="1"/>
  <c r="F386" i="1"/>
  <c r="I58" i="1"/>
  <c r="J166" i="1"/>
  <c r="I129" i="1"/>
  <c r="H248" i="1"/>
  <c r="J248" i="1" s="1"/>
  <c r="I66" i="1"/>
  <c r="G165" i="1"/>
  <c r="G164" i="1" s="1"/>
  <c r="F253" i="1"/>
  <c r="J253" i="1" s="1"/>
  <c r="F198" i="1"/>
  <c r="F165" i="1" s="1"/>
  <c r="J188" i="1"/>
  <c r="H325" i="1"/>
  <c r="H319" i="1" s="1"/>
  <c r="H280" i="1"/>
  <c r="J280" i="1" s="1"/>
  <c r="G391" i="1"/>
  <c r="H305" i="1"/>
  <c r="E243" i="1"/>
  <c r="E242" i="1" s="1"/>
  <c r="E325" i="1"/>
  <c r="E319" i="1" s="1"/>
  <c r="G314" i="1"/>
  <c r="G270" i="1"/>
  <c r="E57" i="1"/>
  <c r="E56" i="1" s="1"/>
  <c r="E165" i="1"/>
  <c r="E164" i="1" s="1"/>
  <c r="J29" i="1"/>
  <c r="J211" i="1"/>
  <c r="F339" i="1"/>
  <c r="I211" i="1"/>
  <c r="I177" i="1"/>
  <c r="I166" i="1"/>
  <c r="I252" i="1"/>
  <c r="F325" i="1"/>
  <c r="F318" i="1"/>
  <c r="F299" i="1"/>
  <c r="J299" i="1" s="1"/>
  <c r="G325" i="1"/>
  <c r="G319" i="1" s="1"/>
  <c r="G280" i="1"/>
  <c r="E303" i="1"/>
  <c r="I303" i="1" s="1"/>
  <c r="G299" i="1"/>
  <c r="E24" i="1"/>
  <c r="I125" i="1"/>
  <c r="H57" i="1"/>
  <c r="H23" i="1" s="1"/>
  <c r="J117" i="1"/>
  <c r="F282" i="1"/>
  <c r="J90" i="1"/>
  <c r="F274" i="1"/>
  <c r="G23" i="1"/>
  <c r="G25" i="1" s="1"/>
  <c r="J216" i="1"/>
  <c r="J177" i="1"/>
  <c r="J129" i="1"/>
  <c r="J125" i="1"/>
  <c r="F305" i="1"/>
  <c r="F57" i="1"/>
  <c r="F23" i="1" s="1"/>
  <c r="F25" i="1" s="1"/>
  <c r="J66" i="1"/>
  <c r="F272" i="1"/>
  <c r="J272" i="1" s="1"/>
  <c r="F303" i="1"/>
  <c r="J303" i="1" s="1"/>
  <c r="J58" i="1"/>
  <c r="F270" i="1"/>
  <c r="G394" i="1"/>
  <c r="I321" i="1"/>
  <c r="J321" i="1"/>
  <c r="F283" i="1"/>
  <c r="J309" i="1"/>
  <c r="I309" i="1"/>
  <c r="J276" i="1"/>
  <c r="I276" i="1"/>
  <c r="I299" i="1"/>
  <c r="G395" i="1"/>
  <c r="I149" i="1"/>
  <c r="J149" i="1"/>
  <c r="G283" i="1"/>
  <c r="H393" i="1"/>
  <c r="F30" i="1"/>
  <c r="F31" i="1" s="1"/>
  <c r="H339" i="1"/>
  <c r="J285" i="1"/>
  <c r="I285" i="1"/>
  <c r="J278" i="1"/>
  <c r="I278" i="1"/>
  <c r="J307" i="1"/>
  <c r="I307" i="1"/>
  <c r="H394" i="1"/>
  <c r="H392" i="1"/>
  <c r="H390" i="1"/>
  <c r="H389" i="1"/>
  <c r="H25" i="1" l="1"/>
  <c r="I24" i="1"/>
  <c r="J24" i="1"/>
  <c r="H391" i="1"/>
  <c r="J274" i="1"/>
  <c r="I246" i="1"/>
  <c r="G297" i="1"/>
  <c r="J314" i="1"/>
  <c r="G385" i="1"/>
  <c r="F385" i="1"/>
  <c r="H385" i="1" s="1"/>
  <c r="H297" i="1"/>
  <c r="H296" i="1" s="1"/>
  <c r="E23" i="1"/>
  <c r="E25" i="1" s="1"/>
  <c r="I25" i="1" s="1"/>
  <c r="H386" i="1"/>
  <c r="I314" i="1"/>
  <c r="H283" i="1"/>
  <c r="I283" i="1" s="1"/>
  <c r="I287" i="1"/>
  <c r="I282" i="1"/>
  <c r="H243" i="1"/>
  <c r="H242" i="1" s="1"/>
  <c r="I242" i="1" s="1"/>
  <c r="I248" i="1"/>
  <c r="F644" i="1"/>
  <c r="F643" i="1" s="1"/>
  <c r="H645" i="1"/>
  <c r="H545" i="1"/>
  <c r="H514" i="1"/>
  <c r="F513" i="1"/>
  <c r="F462" i="1" s="1"/>
  <c r="J282" i="1"/>
  <c r="E297" i="1"/>
  <c r="E296" i="1" s="1"/>
  <c r="J325" i="1"/>
  <c r="J198" i="1"/>
  <c r="I305" i="1"/>
  <c r="F319" i="1"/>
  <c r="J319" i="1" s="1"/>
  <c r="I280" i="1"/>
  <c r="H268" i="1"/>
  <c r="I268" i="1" s="1"/>
  <c r="J305" i="1"/>
  <c r="I57" i="1"/>
  <c r="G268" i="1"/>
  <c r="G267" i="1" s="1"/>
  <c r="F164" i="1"/>
  <c r="F252" i="1"/>
  <c r="J165" i="1"/>
  <c r="H164" i="1"/>
  <c r="G20" i="1"/>
  <c r="G22" i="1" s="1"/>
  <c r="G26" i="1" s="1"/>
  <c r="G38" i="1" s="1"/>
  <c r="I164" i="1"/>
  <c r="H26" i="1"/>
  <c r="E267" i="1"/>
  <c r="I325" i="1"/>
  <c r="E20" i="1"/>
  <c r="I20" i="1" s="1"/>
  <c r="I243" i="1"/>
  <c r="I165" i="1"/>
  <c r="H56" i="1"/>
  <c r="G296" i="1"/>
  <c r="F268" i="1"/>
  <c r="F267" i="1" s="1"/>
  <c r="J270" i="1"/>
  <c r="J25" i="1"/>
  <c r="F20" i="1"/>
  <c r="J20" i="1" s="1"/>
  <c r="F56" i="1"/>
  <c r="J23" i="1"/>
  <c r="J57" i="1"/>
  <c r="F297" i="1"/>
  <c r="I148" i="1"/>
  <c r="J148" i="1"/>
  <c r="H30" i="1"/>
  <c r="I319" i="1"/>
  <c r="J283" i="1" l="1"/>
  <c r="J297" i="1"/>
  <c r="I23" i="1"/>
  <c r="H267" i="1"/>
  <c r="J267" i="1" s="1"/>
  <c r="F296" i="1"/>
  <c r="J296" i="1" s="1"/>
  <c r="I297" i="1"/>
  <c r="H643" i="1"/>
  <c r="H644" i="1"/>
  <c r="F461" i="1"/>
  <c r="H461" i="1" s="1"/>
  <c r="H462" i="1"/>
  <c r="E22" i="1"/>
  <c r="E26" i="1" s="1"/>
  <c r="E38" i="1" s="1"/>
  <c r="J164" i="1"/>
  <c r="F22" i="1"/>
  <c r="F26" i="1" s="1"/>
  <c r="F38" i="1" s="1"/>
  <c r="F243" i="1"/>
  <c r="J252" i="1"/>
  <c r="J268" i="1"/>
  <c r="I30" i="1"/>
  <c r="J30" i="1"/>
  <c r="H31" i="1"/>
  <c r="H38" i="1" s="1"/>
  <c r="J56" i="1"/>
  <c r="I56" i="1"/>
  <c r="I296" i="1"/>
  <c r="I267" i="1" l="1"/>
  <c r="F242" i="1"/>
  <c r="J242" i="1" s="1"/>
  <c r="J243" i="1"/>
</calcChain>
</file>

<file path=xl/sharedStrings.xml><?xml version="1.0" encoding="utf-8"?>
<sst xmlns="http://schemas.openxmlformats.org/spreadsheetml/2006/main" count="621" uniqueCount="304">
  <si>
    <t xml:space="preserve"> </t>
  </si>
  <si>
    <t xml:space="preserve">GODIŠNJI IZVJEŠTAJ O IZVRŠENJU PRORAČUNA OPĆINE </t>
  </si>
  <si>
    <t>I. OPĆI DIO</t>
  </si>
  <si>
    <t xml:space="preserve">                                          Članak 1.</t>
  </si>
  <si>
    <t>IZVRŠENJE</t>
  </si>
  <si>
    <t>IZVORNI PLAN</t>
  </si>
  <si>
    <t>REBALANS</t>
  </si>
  <si>
    <t>INDEKS</t>
  </si>
  <si>
    <t>(3/1)</t>
  </si>
  <si>
    <t>(3/2)</t>
  </si>
  <si>
    <t>A)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</si>
  <si>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</si>
  <si>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</si>
  <si>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</si>
  <si>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</si>
  <si>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</si>
  <si>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</si>
  <si>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– VIŠAK / MANJAK</t>
  </si>
  <si>
    <t>B) RAČUN FINANCIRANJA</t>
  </si>
  <si>
    <t>PRIMICI OD FINANCIJSKE IMOVINE I ZADUŽIVANJA</t>
  </si>
  <si>
    <t>IZDACI ZA FINANCIJSKU IMOVINU I OTPLATE ZAJMOVA</t>
  </si>
  <si>
    <t>NETO FINANCIRANJE</t>
  </si>
  <si>
    <t>C) RASPOLOŽIVA SREDSTVA IZ PRETHODNIH GODINA</t>
  </si>
  <si>
    <t>UKUPAN DONOS VIŠKA/MANJKA IZ PRETHODNIH GODINA</t>
  </si>
  <si>
    <t>DIO KOJI ĆE SE RASPOREDITI/POKRITI U RAZDOBLJU</t>
  </si>
  <si>
    <t>VIŠAK/MANJAK +NETO FINANCIRANJE+RASPOLOŽIVA SREDSTVA IZ</t>
  </si>
  <si>
    <t>PROTEKLIH GODINA</t>
  </si>
  <si>
    <t xml:space="preserve">              Članak 2.</t>
  </si>
  <si>
    <t xml:space="preserve">       A) RAČUN PRIHODA I RASHODA</t>
  </si>
  <si>
    <t>RASHODI PREMA EKONOMSKOJ KLASIFIKACIJI</t>
  </si>
  <si>
    <t>Razred,</t>
  </si>
  <si>
    <t>skupina,</t>
  </si>
  <si>
    <t>Indeks</t>
  </si>
  <si>
    <t>podskup.</t>
  </si>
  <si>
    <t xml:space="preserve">      Naziv </t>
  </si>
  <si>
    <t>4/2*100</t>
  </si>
  <si>
    <t>4/3*100</t>
  </si>
  <si>
    <t>i odjeljak</t>
  </si>
  <si>
    <t>RASHODI I IZDACI</t>
  </si>
  <si>
    <t>RASHODI ZA ZAPOSLENE</t>
  </si>
  <si>
    <t>PLAĆE ZA REDOVAN RAD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</si>
  <si>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</si>
  <si>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</si>
  <si>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</si>
  <si>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</si>
  <si>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</si>
  <si>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</si>
  <si>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</si>
  <si>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</si>
  <si>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</si>
  <si>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</si>
  <si>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SUBVENCIJE</t>
  </si>
  <si>
    <t>SUBVENCIJE TRGOVAČKIM DRUŠTV.,OBRTNICIMA</t>
  </si>
  <si>
    <t>POMOĆI DANE U INOZ.I UNUTAR OPĆE DRŽAVE</t>
  </si>
  <si>
    <t>POMOĆI UNUTAR OPĆE DRŽAVE</t>
  </si>
  <si>
    <t>NAKNADE GRAĐANIMA I KUĆANSTVIMA</t>
  </si>
  <si>
    <t>NAKNADE ZA BOLEST I INVALIDNOST</t>
  </si>
  <si>
    <t>OSTALE NAKNADE GARAĐANIMA I KUĆANSTVIMA</t>
  </si>
  <si>
    <t>OSTALI RASHODI</t>
  </si>
  <si>
    <t>TEKUĆE DONACIJE</t>
  </si>
  <si>
    <t>KAZNE,PENALI I NAKNADE ŠTETE</t>
  </si>
  <si>
    <t>IZVANREDNI RASHODI</t>
  </si>
  <si>
    <t>RASHODI ZA NABAVU NEFINANC.IMOVINE</t>
  </si>
  <si>
    <t>RASHODI ZA NABAVU NEPROIZVED.IMOVINE</t>
  </si>
  <si>
    <t>MATERIJALNA IMOVINA - PRIRODNA BOGATSTVA</t>
  </si>
  <si>
    <t>RASHODI ZA NABAVU PROIZV.DUGOTR.IMOV.</t>
  </si>
  <si>
    <t>GRAĐEVINSKI OBJEKTI</t>
  </si>
  <si>
    <t>POSTROJENJA I OPREMA</t>
  </si>
  <si>
    <t>NEMATERIJALNA PROIZVEDENA IMOVINA</t>
  </si>
  <si>
    <t>OTPLATA GLAVNICE KREDITA</t>
  </si>
  <si>
    <t xml:space="preserve"> Otplata glavnice prim. Zaj. Osig. Društava u jav. Sektor. Dugoročni</t>
  </si>
  <si>
    <t>VLASTITI IZVORI</t>
  </si>
  <si>
    <t>Rezultat poslovanja</t>
  </si>
  <si>
    <t>PRIHODI PREMA EKONOMSKOJ KLASIFIKACIJI</t>
  </si>
  <si>
    <t>SVEUKUPNO PRIHODI I PRIMICI</t>
  </si>
  <si>
    <t>PRIHODI OD POREZA</t>
  </si>
  <si>
    <t>POREZ I PRIREZ NA DOHODAK</t>
  </si>
  <si>
    <t>POREZI NA IMOVINU</t>
  </si>
  <si>
    <t>POREZI NA ROBU I USLUGE</t>
  </si>
  <si>
    <t>POMOĆI OD SUBJEKATA UNUTAR DRŽAVE</t>
  </si>
  <si>
    <t>POMOĆI IZ PRORAČUNA</t>
  </si>
  <si>
    <t>POMOĆI OD OSTALIH SUBJEKATA UNUTAR OPĆE DRŽAVE</t>
  </si>
  <si>
    <t>PRIHODI OD IMOVINE</t>
  </si>
  <si>
    <t>PRIHODI OD FINANCIJSKE IMOVINE</t>
  </si>
  <si>
    <t>PRIHODI OD NEFINANCIJSKE IMOVINE</t>
  </si>
  <si>
    <t>PRIHODI OD ADMIN.PRIST.I PO POSEB.PROP.</t>
  </si>
  <si>
    <t>ADMINISTRATIVNE PRISTOJBE</t>
  </si>
  <si>
    <t>PRIHODI PO POSEBNIM PROPISIMA</t>
  </si>
  <si>
    <t>OSTALI PRIHODI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</si>
  <si>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</si>
  <si>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</si>
  <si>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</si>
  <si>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</si>
  <si>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</si>
  <si>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</si>
  <si>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</si>
  <si>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</si>
  <si>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</si>
  <si>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PRIMICI OD ZADUŽIVANJA</t>
  </si>
  <si>
    <t>PRIMLJENI ZAJMOVI OD BANAKA I DR.</t>
  </si>
  <si>
    <t>PRIHODI PREMA IZVORIMA FINANCIRANJA</t>
  </si>
  <si>
    <t>IZVOR FINANCIRANJA: 11 Opći prihodi i primici</t>
  </si>
  <si>
    <t>IZVOR FINANCIRANJA: 52 Ostale pomoći</t>
  </si>
  <si>
    <t>IZVOR FINANCIRANJA: 43 Ostali prihodi za posebne namjene</t>
  </si>
  <si>
    <t>IZVOR FINANCIRANJA: Opći prihodi i primici</t>
  </si>
  <si>
    <t>RASHODI PREMA IZVORIMA FINANCIRANJA</t>
  </si>
  <si>
    <t xml:space="preserve">             RASHODI PREMA FUNKCIJSKOJ KLASIFIKACIJI</t>
  </si>
  <si>
    <t>0111 Izvršna i zakonodavna tijela</t>
  </si>
  <si>
    <t>051 Gospodarenje otpadom</t>
  </si>
  <si>
    <t>064 Ulična rasvjeta</t>
  </si>
  <si>
    <t>0421 Poljoprivreda</t>
  </si>
  <si>
    <t>032 Usluge protupožarne zaštite</t>
  </si>
  <si>
    <t>0911 Predškolsko obrazovanje</t>
  </si>
  <si>
    <t>0912 Osnovno obrazovanje</t>
  </si>
  <si>
    <t>104 Obitelj i djeca</t>
  </si>
  <si>
    <t xml:space="preserve">107 Socijalna pomoć stanovništvu </t>
  </si>
  <si>
    <t>081 Službe rekreacije i sporta</t>
  </si>
  <si>
    <t>082 Službe kulture</t>
  </si>
  <si>
    <t>084 Religijske i druge službe zajednice</t>
  </si>
  <si>
    <t>0451 Cestovni promet</t>
  </si>
  <si>
    <t>0473 Turizam</t>
  </si>
  <si>
    <t>052 Gospodarenje otpadnim vodama</t>
  </si>
  <si>
    <t xml:space="preserve">            Račun financiranja prema ekonomskoj klasifikaciji i prema izvorima financiranja izvršen je kako slijedi:</t>
  </si>
  <si>
    <t xml:space="preserve">            RAČUN FINANCIRANJA PREMA EKONOMSKOJ KLASIFIKACIJI</t>
  </si>
  <si>
    <t>Izvršenje za izvješ.</t>
  </si>
  <si>
    <t>Izvorni plan  za</t>
  </si>
  <si>
    <t>Rebalans</t>
  </si>
  <si>
    <t xml:space="preserve">Izvršenje za </t>
  </si>
  <si>
    <t>razdoblje</t>
  </si>
  <si>
    <t>godinu</t>
  </si>
  <si>
    <t>IZDACI ZA FINANCIJSKU IMOVINU I OTPLATU ZAJMOVA</t>
  </si>
  <si>
    <t xml:space="preserve">                RAČUN FINANCIRANJA - ANALITIKA</t>
  </si>
  <si>
    <t>II. POSEBNI DIO</t>
  </si>
  <si>
    <t xml:space="preserve">                                           Članak 3.</t>
  </si>
  <si>
    <t>Izvršenje rashoda i izdataka po organizacijskoj klasifikaciji (Tablica1.) te po programskoj klasifikaciji (Tablica 2.) je slijedeće:</t>
  </si>
  <si>
    <t>Tablica1.: Rashodi i izdaci  po organizacijskoj klasifikaciji izvršeni su kako slijedi:</t>
  </si>
  <si>
    <t>Izvršenje</t>
  </si>
  <si>
    <t xml:space="preserve">   UKUPNI RASHODI I IZDACI</t>
  </si>
  <si>
    <t>Tablica 2.: Rashodi i izdaci  po programskoj klasifikaciji izvršeni su kako slijedi:</t>
  </si>
  <si>
    <t xml:space="preserve">Rebalans </t>
  </si>
  <si>
    <t>1 Naknade za rad predstavničkih i izvršnih tijela,povjerenstava i sl.</t>
  </si>
  <si>
    <t>Materijalni rashodi</t>
  </si>
  <si>
    <t>Ostali nespomenuti rashodi poslovanja</t>
  </si>
  <si>
    <t>Ostali nepomenuti rashodi poslovanja</t>
  </si>
  <si>
    <t>3  Osnovni troškovi funkcioniranja</t>
  </si>
  <si>
    <t>Rashodi za zaposlene</t>
  </si>
  <si>
    <t>Plaće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</si>
  <si>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</si>
  <si>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</si>
  <si>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</si>
  <si>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</si>
  <si>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</si>
  <si>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Financijski rashodi</t>
  </si>
  <si>
    <t>Kamate za primljene zajmove</t>
  </si>
  <si>
    <t>Ostali financijski rashodi</t>
  </si>
  <si>
    <t>Subvencije</t>
  </si>
  <si>
    <t>Subvencije trgovačkim društvima, obrtnicima i sl.</t>
  </si>
  <si>
    <t>Pomoći dane u inoz. I unutar opće države</t>
  </si>
  <si>
    <t>Pomoći unutar opće države</t>
  </si>
  <si>
    <t>Naknade građ. I kuć. Na temelju osiguranja i dr. naknade</t>
  </si>
  <si>
    <t>Naknade građ. I kućanstvima na temelju bolesti i invalidnosti</t>
  </si>
  <si>
    <t>Ostali rashodi</t>
  </si>
  <si>
    <t>Kazne penali i naknade štete</t>
  </si>
  <si>
    <t>Izvanredni rashodi</t>
  </si>
  <si>
    <t>4  Nabava opreme za potrebe redovnog funkcioniranja</t>
  </si>
  <si>
    <t>Rashodi za nabavu proizvedene dugotrajne imovine</t>
  </si>
  <si>
    <t>Postrojenja i oprema</t>
  </si>
  <si>
    <t>Računalni programi</t>
  </si>
  <si>
    <t>5 Održavanje objekata</t>
  </si>
  <si>
    <t>6 Deratizacija i dezinsekcija</t>
  </si>
  <si>
    <t>Komunalne usluge-deratizacija, dezinsekcija</t>
  </si>
  <si>
    <t>7 Održavanje javne rasvjete</t>
  </si>
  <si>
    <t>8 Održavanje javnih i nerazvrstanih prometnica</t>
  </si>
  <si>
    <t>9 Održavanje javnih površina i ostalo</t>
  </si>
  <si>
    <t>10 Održavanje smetlišta</t>
  </si>
  <si>
    <t>11 Komunalne usluge</t>
  </si>
  <si>
    <t>12 Održavanje odvodnih kanala za oborinske vode</t>
  </si>
  <si>
    <t>Građevinski objekti</t>
  </si>
  <si>
    <t>13 Pomoć obiteljima i kućanstvima</t>
  </si>
  <si>
    <t>Naknade građanima i kućanstvima</t>
  </si>
  <si>
    <t>Ostale naknade građanima i kućanstvima iz proračuna</t>
  </si>
  <si>
    <t>14  Ostale naknade iz proračuna u naravi</t>
  </si>
  <si>
    <t>15 Religija</t>
  </si>
  <si>
    <t>16 Kultura</t>
  </si>
  <si>
    <t>17 Šport</t>
  </si>
  <si>
    <t>18 Vatrogastvo</t>
  </si>
  <si>
    <t>19 Civilna zaštita</t>
  </si>
  <si>
    <t>20 Političke stranke</t>
  </si>
  <si>
    <t>21 Bibliobus</t>
  </si>
  <si>
    <t>22 Crveni križ</t>
  </si>
  <si>
    <t>23 Ostale društvene djelatnosti</t>
  </si>
  <si>
    <t>24 HGSS</t>
  </si>
  <si>
    <t>24 Poduzetnička zona</t>
  </si>
  <si>
    <t>Rashodi za nabavu neproizvedene dugotrajne imovine</t>
  </si>
  <si>
    <t>Materijalna imovina - prirodna bogatstva</t>
  </si>
  <si>
    <t>Ostali građevinski objekti</t>
  </si>
  <si>
    <t>25 Moderizacija javne rasvjete na području Općine Kloštar Podravski</t>
  </si>
  <si>
    <t>26 Općinski vodovod-Izgradnja vodovodne mreže na području  Općine Kloštar Podravski</t>
  </si>
  <si>
    <t>27 Sportska dvorana</t>
  </si>
  <si>
    <t>28  Poslovni objekti druš. Domovi i mrtvačnice na podr. Općine Kloštar Podravski</t>
  </si>
  <si>
    <t>29  Poslovni objekti- Društveni domovi nabava inventara na području Općine Kloštar Podravski</t>
  </si>
  <si>
    <t>30  Ostali građevinski objekti spomenici</t>
  </si>
  <si>
    <t>Obnova spom. -seća , Limbuš.....</t>
  </si>
  <si>
    <t>31  Djećji vrtić- Dom Oderijan</t>
  </si>
  <si>
    <t>32  Rekon. Dot. Plinske mreže na podr.naselja Općine Kloštar Podravski</t>
  </si>
  <si>
    <t>33 Sanacija odlagališta otpada</t>
  </si>
  <si>
    <t>35  Izgradnja ETNO KUĆE u naselju Kloštar Podravski</t>
  </si>
  <si>
    <t>36  Izgradnj. Parkirališta/ igrališta-u naseljima Općine Kloštar Podravski</t>
  </si>
  <si>
    <t>37  Prijevozna sredstva</t>
  </si>
  <si>
    <t>Postrojenje i oprema</t>
  </si>
  <si>
    <t>39 Dokumentacija-pripr. Projekc. Za EU -fondovi</t>
  </si>
  <si>
    <t>Nematerijalna proizvedena imocina</t>
  </si>
  <si>
    <t xml:space="preserve">40 Poslovni objekt Zgrada Općine </t>
  </si>
  <si>
    <t>41  Ostali Građevinski objekti-Asvaltiranje nerazv. Prom. Na pod. OKP  i pješ. Staza Kozarevac</t>
  </si>
  <si>
    <t>41  Rekonstrukcija nerazvrste ceste Prugovac – Kozarevac</t>
  </si>
  <si>
    <t>42  Ostali Građevinski objekti- Videonadzor na području Općine Kloštar Podravski</t>
  </si>
  <si>
    <t>Ostali građevinski objekti – videonadzor</t>
  </si>
  <si>
    <t>43 Legalizacija objekata  i izrada projektne dokumentacije</t>
  </si>
  <si>
    <t>44 Akcijski plan održavanja energetskog raz.</t>
  </si>
  <si>
    <t>45  Projekt izgradnje kanalizacije u aglomeraciji Općine Kloštar Podravski</t>
  </si>
  <si>
    <t>46 Kupnja nekretnina</t>
  </si>
  <si>
    <t>48 izgradnja turističkog naselja</t>
  </si>
  <si>
    <t>Građevniski objekti</t>
  </si>
  <si>
    <t>49 Izgradnja parka i šetališta u naselju Budančevica</t>
  </si>
  <si>
    <t>50 Izgradnja groblja na području Općine Kloštar Podravski</t>
  </si>
  <si>
    <t>51 Rekonstrukcija i adaptacija športsko-vatrogasnih domova na području OKP</t>
  </si>
  <si>
    <t xml:space="preserve">52 Otplata glavnice primljenog kredita od tuz. Kredit. institucija </t>
  </si>
  <si>
    <t>47 izgradnja reciklažnog dvorišta</t>
  </si>
  <si>
    <t xml:space="preserve">         Članak 4.</t>
  </si>
  <si>
    <t xml:space="preserve">         Članak 5.</t>
  </si>
  <si>
    <t>Općina Kloštar Podravski nije se zaduživala na stranom tržištu novca i kapitala, nije davala jamstva i nema izdataka po jamstvima.</t>
  </si>
  <si>
    <t xml:space="preserve">         Članak 6.</t>
  </si>
  <si>
    <t xml:space="preserve">         Članak 7.</t>
  </si>
  <si>
    <t>nalazi se  u prilogu ovog Godišnjeg izvještaja o izvršenju Proračuna i njegov je sastavni dio.</t>
  </si>
  <si>
    <t>IV. ZAVRŠNA ODREDBA</t>
  </si>
  <si>
    <t>Ovaj Godišnji izvještaj o izvršenju Proračuna objavit će se u "Službenom glasniku Koprivničko-križevačke županije".</t>
  </si>
  <si>
    <t xml:space="preserve">            OPĆINSKO VIJEĆE</t>
  </si>
  <si>
    <t>OPĆINA KLOŠTAR PODRAVSKI</t>
  </si>
  <si>
    <t xml:space="preserve">                 KLOŠTAR PODRAVSKI ZA  2021. GODINU</t>
  </si>
  <si>
    <t>Proračun Općine Kloštar Podravski za 2021. godinu ("Službeni glasnik Koprivničko-križevačke županije"</t>
  </si>
  <si>
    <t>,</t>
  </si>
  <si>
    <t>POMOĆI TEMELJEM PRIJENOSA EU SREDSTAVA</t>
  </si>
  <si>
    <t>KOMUNALNI DOPRINOSI I NAKNADE</t>
  </si>
  <si>
    <t>1001 Program : Redovan rad predstavničkog i izvršnog tijela</t>
  </si>
  <si>
    <t>3 lokalni izbori</t>
  </si>
  <si>
    <t>4 Prigodne proslave općine</t>
  </si>
  <si>
    <t>rashodi za usluge</t>
  </si>
  <si>
    <t>5 povrat kredita glavnica</t>
  </si>
  <si>
    <t>otplata kredita</t>
  </si>
  <si>
    <t>6 kamata</t>
  </si>
  <si>
    <t>kamata</t>
  </si>
  <si>
    <t>7 Monografija općine</t>
  </si>
  <si>
    <t>8 ostali nespomenuti rashodi</t>
  </si>
  <si>
    <t>1002 Program : Redovan rad jedinstvenog upravnog odjela</t>
  </si>
  <si>
    <t>1003 Program : Tekuće i investicijsko održavanje imovine</t>
  </si>
  <si>
    <t>1004 Program : KOMUNALNO KP d.o.o.</t>
  </si>
  <si>
    <t>1005 Program : Socijalna i zdravstvena zaštita</t>
  </si>
  <si>
    <t>15 Dječji vrtić sufinanciranje</t>
  </si>
  <si>
    <t>16 Program "Zaželi"</t>
  </si>
  <si>
    <t>Plaće (Bruto)</t>
  </si>
  <si>
    <t>1006 Program : Religija, kultura, šport i ostale društvene djelatnosti</t>
  </si>
  <si>
    <t>1007 Program: Izgradnja i nabava poslovnih i građevinskih objekata</t>
  </si>
  <si>
    <t>Vertikalno podizna platforma</t>
  </si>
  <si>
    <t>K100723 Rekonstrukcija nerazvrstane ceste u Prugovcu</t>
  </si>
  <si>
    <t>A100724 Rekonstrukcija nerazvrstane ceste u Prugovcu</t>
  </si>
  <si>
    <t>A100725 Montažne tribine na igralištu</t>
  </si>
  <si>
    <t>Postrojenja i optrema</t>
  </si>
  <si>
    <t>Oprema</t>
  </si>
  <si>
    <t>A100726 Spomen obilježje "Hrvatski velikan"</t>
  </si>
  <si>
    <t>A100727 WIFI4EU</t>
  </si>
  <si>
    <t>A100728 Poučno edukativna staza Veliki breg</t>
  </si>
  <si>
    <t>A100729 Opremanje dvorane doma kulturte u Kloštru Podravskom,</t>
  </si>
  <si>
    <t>K100730 Izgradnja i oopremanje sportske građevine</t>
  </si>
  <si>
    <t>A100731 Izgradnja kružnog toka u Kozarevcu</t>
  </si>
  <si>
    <t>Fitnes park s parkiralištem</t>
  </si>
  <si>
    <t>Tržni centar Kloštar Podravski</t>
  </si>
  <si>
    <t>Dječje igralište Kozarevac</t>
  </si>
  <si>
    <t>Ulaganja u ostale objekte</t>
  </si>
  <si>
    <t>1008-Program Mjesni odbori</t>
  </si>
  <si>
    <t>A100801 MO KLOŠTAR PODRAVSKI</t>
  </si>
  <si>
    <t>A100802 MO BUDANČEVICA</t>
  </si>
  <si>
    <t>A100803 MO KOZAREVAC</t>
  </si>
  <si>
    <t>A100804 MO PRUGOVAC</t>
  </si>
  <si>
    <t>DECENTRALIZIRANA FUNKCIJA</t>
  </si>
  <si>
    <t>NAKNADA TROŠKOVA OSOBAMA IZVAN RADNOG ODNOSA</t>
  </si>
  <si>
    <t>DODATNA ULAGANJA NA GRAĐEVINSKIM OBJEKTIMA</t>
  </si>
  <si>
    <t>2 Promidžba</t>
  </si>
  <si>
    <t>Ostale usluge</t>
  </si>
  <si>
    <t>doprinosi</t>
  </si>
  <si>
    <t>U razdoblju od 1.siječnja do 31. prosinca 2021. godine ostvaren je višak prihoda i primitaka u svoti od 2.085.714  kuna.</t>
  </si>
  <si>
    <t>Izvještaj o izvršenju Plana razvojnih programa Općine Kloštar Podravski za razdoblje od 1. siječnja do 31. prosinca 2021. godine</t>
  </si>
  <si>
    <t>Računu prihoda i rashoda kako slijedi:</t>
  </si>
  <si>
    <t xml:space="preserve">Prihodi i rashodi prema ekonomskoj klasifikaciji, izvorima financiranja, te rashodi prema funkcijskoj klasifikaciji utvrđeni u </t>
  </si>
  <si>
    <t>Na temelju članka 76. Zakona o proračunu ("Narodne novine" broj 144/21) i članka 30.</t>
  </si>
  <si>
    <t>Statuta Općine Kloštar Podravski ("Službeni glasnik Koprivničko-križevačke županije" broj 4/21.),</t>
  </si>
  <si>
    <t>U razdoblju od 1. siječnja do 31. prosinca 2021. godine sredstva Proračunske zalihe nisu korištena.</t>
  </si>
  <si>
    <t xml:space="preserve">         Članak 8.</t>
  </si>
  <si>
    <t>PREDSJEDNICA:</t>
  </si>
  <si>
    <t>Marija Šimunko</t>
  </si>
  <si>
    <t xml:space="preserve"> broj 32/20) (u daljnjem tekstu: Proračun) izvršen je kako slijedi:</t>
  </si>
  <si>
    <t>Općinsko vijeće Općine Kloštar Podravski na 8. sjednici održanoj 31. ožujka 2022. donijelo je</t>
  </si>
  <si>
    <t>KLASA: 400-01/22-01/05</t>
  </si>
  <si>
    <t>URBROJ: 2137-16-01/01-22-01</t>
  </si>
  <si>
    <t>Kloštar Podravski, 31. ožujka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</si>
</sst>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-#,##0.00\ ;&quot; -&quot;#\ ;@\ "/>
    <numFmt numFmtId="165" formatCode="#,##0\ ;\-#,##0\ ;&quot; -&quot;#\ ;@\ "/>
    <numFmt numFmtId="166" formatCode="#,##0.00_ ;\-#,##0.00\ "/>
    <numFmt numFmtId="167" formatCode="0_ ;\-0\ "/>
    <numFmt numFmtId="168" formatCode="#,##0_ ;\-#,##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9"/>
      <name val="Arial"/>
      <family val="2"/>
      <charset val="1"/>
    </font>
    <font>
      <b/>
      <sz val="13"/>
      <name val="Arial"/>
      <family val="2"/>
      <charset val="1"/>
    </font>
    <font>
      <sz val="13"/>
      <name val="Arial"/>
      <family val="2"/>
      <charset val="1"/>
    </font>
    <font>
      <sz val="9"/>
      <color rgb="FF000000"/>
      <name val="Arial"/>
      <family val="2"/>
      <charset val="1"/>
    </font>
    <font>
      <b/>
      <sz val="13"/>
      <color indexed="8"/>
      <name val="Arial"/>
      <family val="2"/>
      <charset val="1"/>
    </font>
    <font>
      <sz val="13"/>
      <color indexed="8"/>
      <name val="Arial"/>
      <family val="2"/>
      <charset val="1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15"/>
        <bgColor indexed="35"/>
      </patternFill>
    </fill>
    <fill>
      <patternFill patternType="solid">
        <fgColor rgb="FF2BDBCE"/>
        <bgColor indexed="46"/>
      </patternFill>
    </fill>
    <fill>
      <patternFill patternType="solid">
        <fgColor rgb="FF2BDBCE"/>
        <bgColor indexed="34"/>
      </patternFill>
    </fill>
    <fill>
      <patternFill patternType="solid">
        <fgColor indexed="29"/>
        <bgColor indexed="45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2BDBCE"/>
        <bgColor indexed="45"/>
      </patternFill>
    </fill>
    <fill>
      <patternFill patternType="solid">
        <fgColor theme="5"/>
        <bgColor indexed="45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Alignment="1">
      <alignment horizontal="center"/>
    </xf>
    <xf numFmtId="165" fontId="5" fillId="3" borderId="0" xfId="1" applyNumberFormat="1" applyFont="1" applyFill="1" applyBorder="1" applyAlignment="1" applyProtection="1">
      <alignment horizontal="center"/>
    </xf>
    <xf numFmtId="43" fontId="3" fillId="0" borderId="0" xfId="1" applyFont="1" applyFill="1" applyBorder="1" applyAlignment="1" applyProtection="1">
      <alignment horizontal="right"/>
    </xf>
    <xf numFmtId="43" fontId="3" fillId="0" borderId="0" xfId="1" applyFont="1" applyFill="1" applyBorder="1" applyAlignment="1" applyProtection="1"/>
    <xf numFmtId="0" fontId="5" fillId="3" borderId="0" xfId="0" applyFont="1" applyFill="1"/>
    <xf numFmtId="43" fontId="3" fillId="3" borderId="0" xfId="1" applyFont="1" applyFill="1" applyBorder="1" applyAlignment="1" applyProtection="1">
      <alignment horizontal="right"/>
    </xf>
    <xf numFmtId="1" fontId="3" fillId="3" borderId="0" xfId="0" applyNumberFormat="1" applyFont="1" applyFill="1"/>
    <xf numFmtId="0" fontId="5" fillId="4" borderId="0" xfId="0" applyFont="1" applyFill="1"/>
    <xf numFmtId="43" fontId="6" fillId="4" borderId="0" xfId="1" applyFont="1" applyFill="1" applyBorder="1" applyAlignment="1" applyProtection="1">
      <alignment horizontal="right"/>
    </xf>
    <xf numFmtId="43" fontId="3" fillId="4" borderId="0" xfId="1" applyFont="1" applyFill="1" applyBorder="1" applyAlignment="1" applyProtection="1"/>
    <xf numFmtId="43" fontId="5" fillId="3" borderId="0" xfId="1" applyFont="1" applyFill="1" applyBorder="1" applyAlignment="1" applyProtection="1">
      <alignment horizontal="right"/>
    </xf>
    <xf numFmtId="0" fontId="5" fillId="5" borderId="0" xfId="0" applyFont="1" applyFill="1"/>
    <xf numFmtId="43" fontId="7" fillId="5" borderId="0" xfId="1" applyFont="1" applyFill="1" applyBorder="1" applyAlignment="1" applyProtection="1">
      <alignment horizontal="right"/>
    </xf>
    <xf numFmtId="43" fontId="3" fillId="4" borderId="0" xfId="1" applyFont="1" applyFill="1" applyBorder="1" applyAlignment="1" applyProtection="1">
      <alignment horizontal="right"/>
    </xf>
    <xf numFmtId="43" fontId="5" fillId="0" borderId="0" xfId="1" applyFont="1" applyFill="1" applyBorder="1" applyAlignment="1" applyProtection="1">
      <alignment horizontal="right"/>
    </xf>
    <xf numFmtId="0" fontId="3" fillId="0" borderId="0" xfId="0" applyFont="1" applyAlignment="1">
      <alignment horizontal="right"/>
    </xf>
    <xf numFmtId="43" fontId="3" fillId="3" borderId="0" xfId="1" applyFont="1" applyFill="1" applyBorder="1" applyAlignment="1" applyProtection="1"/>
    <xf numFmtId="43" fontId="5" fillId="0" borderId="0" xfId="1" applyFont="1" applyFill="1" applyBorder="1" applyAlignment="1" applyProtection="1"/>
    <xf numFmtId="43" fontId="5" fillId="3" borderId="0" xfId="1" applyFont="1" applyFill="1" applyBorder="1" applyAlignment="1" applyProtection="1"/>
    <xf numFmtId="0" fontId="3" fillId="3" borderId="0" xfId="0" applyFont="1" applyFill="1" applyAlignment="1">
      <alignment horizontal="right"/>
    </xf>
    <xf numFmtId="166" fontId="2" fillId="0" borderId="0" xfId="0" applyNumberFormat="1" applyFont="1"/>
    <xf numFmtId="43" fontId="3" fillId="5" borderId="0" xfId="1" applyFont="1" applyFill="1" applyBorder="1" applyAlignment="1" applyProtection="1">
      <alignment horizontal="right"/>
    </xf>
    <xf numFmtId="0" fontId="3" fillId="5" borderId="0" xfId="0" applyFont="1" applyFill="1" applyAlignment="1">
      <alignment horizontal="right"/>
    </xf>
    <xf numFmtId="43" fontId="2" fillId="0" borderId="0" xfId="1" applyFont="1" applyFill="1" applyBorder="1" applyAlignment="1" applyProtection="1">
      <alignment horizontal="right"/>
    </xf>
    <xf numFmtId="165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9" fillId="0" borderId="0" xfId="0" applyNumberFormat="1" applyFont="1"/>
    <xf numFmtId="0" fontId="10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0" fillId="6" borderId="0" xfId="0" applyFill="1"/>
    <xf numFmtId="0" fontId="3" fillId="2" borderId="0" xfId="0" applyFont="1" applyFill="1"/>
    <xf numFmtId="43" fontId="2" fillId="2" borderId="0" xfId="1" applyFont="1" applyFill="1" applyBorder="1" applyAlignment="1" applyProtection="1">
      <alignment horizontal="right"/>
    </xf>
    <xf numFmtId="0" fontId="5" fillId="3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165" fontId="4" fillId="3" borderId="0" xfId="1" applyNumberFormat="1" applyFont="1" applyFill="1" applyBorder="1" applyAlignment="1" applyProtection="1">
      <alignment horizontal="center"/>
    </xf>
    <xf numFmtId="0" fontId="2" fillId="3" borderId="0" xfId="0" applyFont="1" applyFill="1" applyAlignment="1">
      <alignment horizontal="center"/>
    </xf>
    <xf numFmtId="0" fontId="3" fillId="7" borderId="0" xfId="0" applyFont="1" applyFill="1"/>
    <xf numFmtId="165" fontId="3" fillId="7" borderId="0" xfId="1" applyNumberFormat="1" applyFont="1" applyFill="1" applyBorder="1" applyAlignment="1" applyProtection="1"/>
    <xf numFmtId="43" fontId="5" fillId="7" borderId="0" xfId="1" applyFont="1" applyFill="1" applyBorder="1" applyAlignment="1" applyProtection="1">
      <alignment horizontal="right"/>
    </xf>
    <xf numFmtId="1" fontId="3" fillId="7" borderId="0" xfId="0" applyNumberFormat="1" applyFont="1" applyFill="1"/>
    <xf numFmtId="0" fontId="3" fillId="8" borderId="0" xfId="0" applyFont="1" applyFill="1"/>
    <xf numFmtId="165" fontId="3" fillId="8" borderId="0" xfId="1" applyNumberFormat="1" applyFont="1" applyFill="1" applyBorder="1" applyAlignment="1" applyProtection="1"/>
    <xf numFmtId="43" fontId="5" fillId="8" borderId="0" xfId="1" applyFont="1" applyFill="1" applyBorder="1" applyAlignment="1" applyProtection="1">
      <alignment horizontal="right"/>
    </xf>
    <xf numFmtId="1" fontId="3" fillId="9" borderId="0" xfId="0" applyNumberFormat="1" applyFont="1" applyFill="1"/>
    <xf numFmtId="1" fontId="3" fillId="10" borderId="0" xfId="0" applyNumberFormat="1" applyFont="1" applyFill="1"/>
    <xf numFmtId="0" fontId="3" fillId="11" borderId="0" xfId="0" applyFont="1" applyFill="1"/>
    <xf numFmtId="0" fontId="3" fillId="11" borderId="0" xfId="0" applyFont="1" applyFill="1" applyAlignment="1">
      <alignment horizontal="left"/>
    </xf>
    <xf numFmtId="165" fontId="3" fillId="11" borderId="0" xfId="1" applyNumberFormat="1" applyFont="1" applyFill="1" applyBorder="1" applyAlignment="1" applyProtection="1"/>
    <xf numFmtId="43" fontId="5" fillId="11" borderId="0" xfId="1" applyFont="1" applyFill="1" applyBorder="1" applyAlignment="1" applyProtection="1">
      <alignment horizontal="right"/>
    </xf>
    <xf numFmtId="1" fontId="3" fillId="11" borderId="0" xfId="0" applyNumberFormat="1" applyFont="1" applyFill="1"/>
    <xf numFmtId="0" fontId="3" fillId="11" borderId="0" xfId="0" applyFont="1" applyFill="1" applyAlignment="1">
      <alignment horizontal="center"/>
    </xf>
    <xf numFmtId="165" fontId="2" fillId="0" borderId="0" xfId="1" applyNumberFormat="1" applyFont="1" applyFill="1" applyBorder="1" applyAlignment="1" applyProtection="1"/>
    <xf numFmtId="43" fontId="4" fillId="6" borderId="0" xfId="1" applyFont="1" applyFill="1" applyBorder="1" applyAlignment="1" applyProtection="1">
      <alignment horizontal="right"/>
    </xf>
    <xf numFmtId="43" fontId="4" fillId="0" borderId="0" xfId="1" applyFont="1" applyFill="1" applyBorder="1" applyAlignment="1" applyProtection="1"/>
    <xf numFmtId="43" fontId="5" fillId="11" borderId="0" xfId="1" applyFont="1" applyFill="1" applyBorder="1" applyAlignment="1" applyProtection="1"/>
    <xf numFmtId="43" fontId="3" fillId="11" borderId="0" xfId="1" applyFont="1" applyFill="1" applyBorder="1" applyAlignment="1" applyProtection="1"/>
    <xf numFmtId="43" fontId="2" fillId="6" borderId="0" xfId="1" applyFont="1" applyFill="1" applyBorder="1" applyAlignment="1" applyProtection="1"/>
    <xf numFmtId="43" fontId="2" fillId="0" borderId="0" xfId="1" applyFont="1" applyFill="1" applyBorder="1" applyAlignment="1" applyProtection="1"/>
    <xf numFmtId="0" fontId="2" fillId="0" borderId="0" xfId="0" applyFont="1" applyAlignment="1">
      <alignment horizontal="right"/>
    </xf>
    <xf numFmtId="43" fontId="3" fillId="11" borderId="0" xfId="1" applyFont="1" applyFill="1" applyBorder="1" applyAlignment="1" applyProtection="1">
      <alignment horizontal="right"/>
    </xf>
    <xf numFmtId="165" fontId="2" fillId="2" borderId="0" xfId="1" applyNumberFormat="1" applyFont="1" applyFill="1" applyBorder="1" applyAlignment="1" applyProtection="1"/>
    <xf numFmtId="43" fontId="2" fillId="12" borderId="0" xfId="1" applyFont="1" applyFill="1" applyBorder="1" applyAlignment="1" applyProtection="1"/>
    <xf numFmtId="43" fontId="2" fillId="2" borderId="0" xfId="1" applyFont="1" applyFill="1" applyBorder="1" applyAlignment="1" applyProtection="1"/>
    <xf numFmtId="43" fontId="3" fillId="2" borderId="0" xfId="1" applyFont="1" applyFill="1" applyBorder="1" applyAlignment="1" applyProtection="1"/>
    <xf numFmtId="0" fontId="5" fillId="8" borderId="0" xfId="0" applyFont="1" applyFill="1"/>
    <xf numFmtId="165" fontId="5" fillId="8" borderId="0" xfId="1" applyNumberFormat="1" applyFont="1" applyFill="1" applyBorder="1" applyAlignment="1" applyProtection="1"/>
    <xf numFmtId="1" fontId="3" fillId="13" borderId="0" xfId="0" applyNumberFormat="1" applyFont="1" applyFill="1"/>
    <xf numFmtId="0" fontId="5" fillId="11" borderId="0" xfId="0" applyFont="1" applyFill="1"/>
    <xf numFmtId="0" fontId="5" fillId="11" borderId="0" xfId="0" applyFont="1" applyFill="1" applyAlignment="1">
      <alignment horizontal="left"/>
    </xf>
    <xf numFmtId="165" fontId="5" fillId="11" borderId="0" xfId="1" applyNumberFormat="1" applyFont="1" applyFill="1" applyBorder="1" applyAlignment="1" applyProtection="1"/>
    <xf numFmtId="0" fontId="5" fillId="11" borderId="0" xfId="0" applyFont="1" applyFill="1" applyAlignment="1">
      <alignment horizontal="center"/>
    </xf>
    <xf numFmtId="0" fontId="5" fillId="8" borderId="0" xfId="0" applyFont="1" applyFill="1" applyAlignment="1">
      <alignment horizontal="right"/>
    </xf>
    <xf numFmtId="0" fontId="5" fillId="11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43" fontId="3" fillId="8" borderId="0" xfId="1" applyFont="1" applyFill="1" applyBorder="1" applyAlignment="1" applyProtection="1"/>
    <xf numFmtId="43" fontId="5" fillId="8" borderId="0" xfId="1" applyFont="1" applyFill="1" applyBorder="1" applyAlignment="1" applyProtection="1"/>
    <xf numFmtId="43" fontId="4" fillId="0" borderId="0" xfId="1" applyFont="1" applyFill="1" applyBorder="1" applyAlignment="1" applyProtection="1">
      <alignment horizontal="right"/>
    </xf>
    <xf numFmtId="43" fontId="11" fillId="0" borderId="0" xfId="1" applyFont="1" applyFill="1" applyBorder="1" applyAlignment="1" applyProtection="1"/>
    <xf numFmtId="43" fontId="3" fillId="7" borderId="0" xfId="1" applyFont="1" applyFill="1" applyBorder="1" applyAlignment="1" applyProtection="1">
      <alignment horizontal="right"/>
    </xf>
    <xf numFmtId="43" fontId="3" fillId="8" borderId="0" xfId="1" applyFont="1" applyFill="1" applyBorder="1" applyAlignment="1" applyProtection="1">
      <alignment horizontal="right"/>
    </xf>
    <xf numFmtId="43" fontId="2" fillId="6" borderId="0" xfId="1" applyFont="1" applyFill="1" applyBorder="1" applyAlignment="1" applyProtection="1">
      <alignment horizontal="right"/>
    </xf>
    <xf numFmtId="43" fontId="4" fillId="6" borderId="0" xfId="1" applyFont="1" applyFill="1" applyBorder="1" applyAlignment="1" applyProtection="1"/>
    <xf numFmtId="0" fontId="10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wrapText="1"/>
    </xf>
    <xf numFmtId="0" fontId="10" fillId="0" borderId="0" xfId="0" applyFont="1" applyAlignment="1">
      <alignment horizontal="left"/>
    </xf>
    <xf numFmtId="4" fontId="8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/>
    <xf numFmtId="4" fontId="8" fillId="2" borderId="0" xfId="0" applyNumberFormat="1" applyFont="1" applyFill="1"/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0" fillId="0" borderId="0" xfId="0" applyFont="1" applyAlignment="1">
      <alignment vertical="top"/>
    </xf>
    <xf numFmtId="0" fontId="8" fillId="0" borderId="0" xfId="0" applyFont="1" applyAlignment="1">
      <alignment wrapText="1"/>
    </xf>
    <xf numFmtId="4" fontId="8" fillId="0" borderId="0" xfId="0" applyNumberFormat="1" applyFont="1"/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167" fontId="5" fillId="3" borderId="0" xfId="1" applyNumberFormat="1" applyFont="1" applyFill="1" applyBorder="1" applyAlignment="1" applyProtection="1">
      <alignment horizontal="center"/>
    </xf>
    <xf numFmtId="168" fontId="3" fillId="11" borderId="0" xfId="1" applyNumberFormat="1" applyFont="1" applyFill="1" applyBorder="1" applyAlignment="1" applyProtection="1"/>
    <xf numFmtId="165" fontId="4" fillId="0" borderId="0" xfId="1" applyNumberFormat="1" applyFont="1" applyFill="1" applyBorder="1" applyAlignment="1" applyProtection="1"/>
    <xf numFmtId="0" fontId="4" fillId="0" borderId="0" xfId="0" applyFont="1" applyAlignment="1">
      <alignment horizontal="left"/>
    </xf>
    <xf numFmtId="165" fontId="5" fillId="2" borderId="0" xfId="1" applyNumberFormat="1" applyFont="1" applyFill="1" applyBorder="1" applyAlignment="1" applyProtection="1"/>
    <xf numFmtId="165" fontId="4" fillId="0" borderId="0" xfId="1" applyNumberFormat="1" applyFont="1" applyFill="1" applyBorder="1" applyAlignment="1" applyProtection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3" fontId="5" fillId="7" borderId="0" xfId="1" applyFont="1" applyFill="1" applyBorder="1" applyAlignment="1" applyProtection="1"/>
    <xf numFmtId="3" fontId="3" fillId="13" borderId="0" xfId="0" applyNumberFormat="1" applyFont="1" applyFill="1"/>
    <xf numFmtId="3" fontId="3" fillId="11" borderId="0" xfId="0" applyNumberFormat="1" applyFont="1" applyFill="1"/>
    <xf numFmtId="0" fontId="3" fillId="2" borderId="0" xfId="0" applyFont="1" applyFill="1" applyAlignment="1">
      <alignment horizontal="left"/>
    </xf>
    <xf numFmtId="165" fontId="3" fillId="2" borderId="0" xfId="1" applyNumberFormat="1" applyFont="1" applyFill="1" applyBorder="1" applyAlignment="1" applyProtection="1"/>
    <xf numFmtId="43" fontId="5" fillId="2" borderId="0" xfId="1" applyFont="1" applyFill="1" applyBorder="1" applyAlignment="1" applyProtection="1">
      <alignment horizontal="right"/>
    </xf>
    <xf numFmtId="43" fontId="5" fillId="2" borderId="0" xfId="1" applyFont="1" applyFill="1" applyBorder="1" applyAlignment="1" applyProtection="1"/>
    <xf numFmtId="164" fontId="3" fillId="0" borderId="0" xfId="0" applyNumberFormat="1" applyFont="1"/>
    <xf numFmtId="1" fontId="2" fillId="0" borderId="0" xfId="0" applyNumberFormat="1" applyFont="1"/>
    <xf numFmtId="164" fontId="3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5" borderId="0" xfId="0" applyFont="1" applyFill="1"/>
    <xf numFmtId="0" fontId="2" fillId="5" borderId="0" xfId="0" applyFont="1" applyFill="1" applyAlignment="1">
      <alignment horizontal="left"/>
    </xf>
    <xf numFmtId="43" fontId="2" fillId="5" borderId="0" xfId="1" applyFont="1" applyFill="1" applyBorder="1" applyAlignment="1" applyProtection="1"/>
    <xf numFmtId="3" fontId="2" fillId="5" borderId="0" xfId="0" applyNumberFormat="1" applyFont="1" applyFill="1"/>
    <xf numFmtId="0" fontId="3" fillId="14" borderId="0" xfId="0" applyFont="1" applyFill="1"/>
    <xf numFmtId="0" fontId="2" fillId="15" borderId="0" xfId="0" applyFont="1" applyFill="1" applyAlignment="1">
      <alignment horizontal="right"/>
    </xf>
    <xf numFmtId="0" fontId="2" fillId="15" borderId="0" xfId="0" applyFont="1" applyFill="1"/>
    <xf numFmtId="43" fontId="2" fillId="15" borderId="0" xfId="1" applyFont="1" applyFill="1" applyBorder="1" applyAlignment="1" applyProtection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3" fontId="4" fillId="0" borderId="0" xfId="1" applyFont="1" applyFill="1" applyBorder="1" applyAlignment="1" applyProtection="1">
      <alignment horizontal="left"/>
    </xf>
    <xf numFmtId="43" fontId="2" fillId="0" borderId="0" xfId="1" applyFont="1" applyFill="1" applyBorder="1" applyAlignment="1" applyProtection="1">
      <alignment horizontal="left"/>
    </xf>
    <xf numFmtId="164" fontId="14" fillId="0" borderId="0" xfId="0" applyNumberFormat="1" applyFont="1"/>
    <xf numFmtId="164" fontId="14" fillId="0" borderId="0" xfId="0" applyNumberFormat="1" applyFont="1" applyAlignment="1">
      <alignment horizontal="left"/>
    </xf>
    <xf numFmtId="164" fontId="14" fillId="6" borderId="0" xfId="0" applyNumberFormat="1" applyFont="1" applyFill="1"/>
    <xf numFmtId="164" fontId="2" fillId="6" borderId="0" xfId="0" applyNumberFormat="1" applyFont="1" applyFill="1"/>
    <xf numFmtId="164" fontId="2" fillId="0" borderId="0" xfId="0" applyNumberFormat="1" applyFont="1"/>
    <xf numFmtId="43" fontId="2" fillId="16" borderId="0" xfId="1" applyFont="1" applyFill="1" applyBorder="1" applyAlignment="1" applyProtection="1"/>
    <xf numFmtId="164" fontId="5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43" fontId="3" fillId="0" borderId="0" xfId="1" applyFont="1" applyFill="1" applyBorder="1" applyAlignment="1" applyProtection="1">
      <alignment horizontal="left"/>
    </xf>
    <xf numFmtId="43" fontId="5" fillId="0" borderId="0" xfId="1" applyFont="1" applyFill="1" applyBorder="1" applyAlignment="1" applyProtection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/>
    <xf numFmtId="3" fontId="3" fillId="14" borderId="0" xfId="0" applyNumberFormat="1" applyFont="1" applyFill="1"/>
    <xf numFmtId="0" fontId="19" fillId="0" borderId="0" xfId="0" applyFont="1" applyFill="1"/>
    <xf numFmtId="43" fontId="19" fillId="0" borderId="0" xfId="1" applyFont="1" applyFill="1" applyBorder="1" applyAlignment="1" applyProtection="1"/>
    <xf numFmtId="43" fontId="19" fillId="6" borderId="0" xfId="1" applyFont="1" applyFill="1" applyBorder="1" applyAlignment="1" applyProtection="1"/>
    <xf numFmtId="4" fontId="2" fillId="0" borderId="0" xfId="0" applyNumberFormat="1" applyFont="1" applyAlignment="1">
      <alignment horizontal="left"/>
    </xf>
    <xf numFmtId="4" fontId="4" fillId="0" borderId="0" xfId="1" applyNumberFormat="1" applyFont="1" applyFill="1" applyBorder="1" applyAlignment="1" applyProtection="1"/>
    <xf numFmtId="4" fontId="17" fillId="2" borderId="0" xfId="0" applyNumberFormat="1" applyFont="1" applyFill="1" applyAlignment="1">
      <alignment vertical="center"/>
    </xf>
    <xf numFmtId="4" fontId="3" fillId="0" borderId="0" xfId="0" applyNumberFormat="1" applyFont="1" applyAlignment="1">
      <alignment horizontal="left"/>
    </xf>
    <xf numFmtId="4" fontId="5" fillId="0" borderId="0" xfId="1" applyNumberFormat="1" applyFont="1" applyFill="1" applyBorder="1" applyAlignment="1" applyProtection="1"/>
    <xf numFmtId="4" fontId="2" fillId="6" borderId="0" xfId="0" applyNumberFormat="1" applyFont="1" applyFill="1" applyAlignment="1">
      <alignment horizontal="left"/>
    </xf>
    <xf numFmtId="4" fontId="4" fillId="6" borderId="0" xfId="1" applyNumberFormat="1" applyFont="1" applyFill="1" applyBorder="1" applyAlignment="1" applyProtection="1"/>
    <xf numFmtId="0" fontId="20" fillId="0" borderId="0" xfId="0" applyFont="1" applyAlignment="1">
      <alignment horizontal="left"/>
    </xf>
    <xf numFmtId="4" fontId="20" fillId="2" borderId="0" xfId="0" applyNumberFormat="1" applyFont="1" applyFill="1" applyAlignment="1">
      <alignment vertical="center"/>
    </xf>
    <xf numFmtId="0" fontId="0" fillId="0" borderId="0" xfId="0" applyFont="1"/>
    <xf numFmtId="0" fontId="0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/>
    <xf numFmtId="4" fontId="19" fillId="0" borderId="0" xfId="0" applyNumberFormat="1" applyFont="1" applyAlignment="1">
      <alignment horizontal="left"/>
    </xf>
    <xf numFmtId="4" fontId="22" fillId="0" borderId="0" xfId="1" applyNumberFormat="1" applyFont="1" applyFill="1" applyBorder="1" applyAlignment="1" applyProtection="1"/>
    <xf numFmtId="43" fontId="19" fillId="0" borderId="0" xfId="1" applyFont="1" applyFill="1" applyBorder="1" applyAlignment="1" applyProtection="1">
      <alignment horizontal="left"/>
    </xf>
    <xf numFmtId="4" fontId="19" fillId="0" borderId="0" xfId="1" applyNumberFormat="1" applyFont="1" applyFill="1" applyBorder="1" applyAlignment="1" applyProtection="1"/>
    <xf numFmtId="3" fontId="19" fillId="0" borderId="0" xfId="0" applyNumberFormat="1" applyFont="1"/>
    <xf numFmtId="4" fontId="0" fillId="0" borderId="0" xfId="0" applyNumberFormat="1" applyFont="1"/>
    <xf numFmtId="43" fontId="22" fillId="0" borderId="0" xfId="1" applyFont="1" applyFill="1" applyBorder="1" applyAlignment="1" applyProtection="1"/>
    <xf numFmtId="0" fontId="21" fillId="2" borderId="0" xfId="0" applyFont="1" applyFill="1" applyAlignment="1">
      <alignment vertical="center"/>
    </xf>
    <xf numFmtId="0" fontId="0" fillId="17" borderId="0" xfId="0" applyFont="1" applyFill="1"/>
    <xf numFmtId="4" fontId="0" fillId="17" borderId="0" xfId="0" applyNumberFormat="1" applyFont="1" applyFill="1"/>
    <xf numFmtId="0" fontId="2" fillId="18" borderId="0" xfId="0" applyFont="1" applyFill="1"/>
    <xf numFmtId="43" fontId="4" fillId="18" borderId="0" xfId="1" applyFont="1" applyFill="1" applyBorder="1" applyAlignment="1" applyProtection="1">
      <alignment horizontal="left"/>
    </xf>
    <xf numFmtId="3" fontId="2" fillId="18" borderId="0" xfId="0" applyNumberFormat="1" applyFont="1" applyFill="1"/>
    <xf numFmtId="43" fontId="2" fillId="18" borderId="0" xfId="1" applyFont="1" applyFill="1" applyBorder="1" applyAlignment="1" applyProtection="1">
      <alignment horizontal="left"/>
    </xf>
    <xf numFmtId="0" fontId="2" fillId="18" borderId="0" xfId="0" applyFont="1" applyFill="1" applyAlignment="1">
      <alignment horizontal="right"/>
    </xf>
    <xf numFmtId="164" fontId="14" fillId="18" borderId="0" xfId="0" applyNumberFormat="1" applyFont="1" applyFill="1" applyAlignment="1">
      <alignment horizontal="right"/>
    </xf>
    <xf numFmtId="164" fontId="14" fillId="18" borderId="0" xfId="0" applyNumberFormat="1" applyFont="1" applyFill="1" applyAlignment="1">
      <alignment horizontal="left"/>
    </xf>
    <xf numFmtId="0" fontId="4" fillId="18" borderId="0" xfId="0" applyFont="1" applyFill="1"/>
    <xf numFmtId="0" fontId="4" fillId="18" borderId="0" xfId="0" applyFont="1" applyFill="1" applyAlignment="1">
      <alignment horizontal="right"/>
    </xf>
    <xf numFmtId="0" fontId="2" fillId="18" borderId="0" xfId="0" applyFont="1" applyFill="1" applyAlignment="1">
      <alignment horizontal="left"/>
    </xf>
    <xf numFmtId="0" fontId="4" fillId="18" borderId="0" xfId="0" applyFont="1" applyFill="1" applyAlignment="1">
      <alignment horizontal="left"/>
    </xf>
    <xf numFmtId="43" fontId="2" fillId="18" borderId="0" xfId="1" applyFont="1" applyFill="1" applyBorder="1" applyAlignment="1" applyProtection="1"/>
    <xf numFmtId="164" fontId="14" fillId="18" borderId="0" xfId="0" applyNumberFormat="1" applyFont="1" applyFill="1"/>
    <xf numFmtId="4" fontId="2" fillId="18" borderId="0" xfId="0" applyNumberFormat="1" applyFont="1" applyFill="1" applyAlignment="1">
      <alignment horizontal="left"/>
    </xf>
    <xf numFmtId="4" fontId="4" fillId="18" borderId="0" xfId="1" applyNumberFormat="1" applyFont="1" applyFill="1" applyBorder="1" applyAlignment="1" applyProtection="1"/>
    <xf numFmtId="0" fontId="0" fillId="19" borderId="0" xfId="0" applyFill="1" applyAlignment="1">
      <alignment vertical="center"/>
    </xf>
    <xf numFmtId="0" fontId="10" fillId="19" borderId="0" xfId="0" applyFont="1" applyFill="1" applyAlignment="1">
      <alignment vertical="center"/>
    </xf>
    <xf numFmtId="4" fontId="17" fillId="19" borderId="0" xfId="0" applyNumberFormat="1" applyFont="1" applyFill="1" applyAlignment="1">
      <alignment vertical="center"/>
    </xf>
    <xf numFmtId="4" fontId="10" fillId="19" borderId="0" xfId="0" applyNumberFormat="1" applyFont="1" applyFill="1" applyAlignment="1">
      <alignment vertical="center"/>
    </xf>
    <xf numFmtId="0" fontId="20" fillId="18" borderId="0" xfId="0" applyFont="1" applyFill="1" applyAlignment="1">
      <alignment horizontal="left"/>
    </xf>
    <xf numFmtId="4" fontId="22" fillId="18" borderId="0" xfId="1" applyNumberFormat="1" applyFont="1" applyFill="1" applyBorder="1" applyAlignment="1" applyProtection="1"/>
    <xf numFmtId="43" fontId="19" fillId="18" borderId="0" xfId="1" applyFont="1" applyFill="1" applyBorder="1" applyAlignment="1" applyProtection="1"/>
    <xf numFmtId="4" fontId="21" fillId="19" borderId="0" xfId="0" applyNumberFormat="1" applyFont="1" applyFill="1" applyAlignment="1">
      <alignment vertical="center"/>
    </xf>
    <xf numFmtId="4" fontId="20" fillId="19" borderId="0" xfId="0" applyNumberFormat="1" applyFont="1" applyFill="1" applyAlignment="1">
      <alignment vertical="center"/>
    </xf>
    <xf numFmtId="0" fontId="19" fillId="18" borderId="0" xfId="0" applyFont="1" applyFill="1" applyAlignment="1">
      <alignment horizontal="left"/>
    </xf>
    <xf numFmtId="4" fontId="19" fillId="18" borderId="0" xfId="0" applyNumberFormat="1" applyFont="1" applyFill="1" applyAlignment="1">
      <alignment horizontal="left"/>
    </xf>
    <xf numFmtId="4" fontId="19" fillId="18" borderId="0" xfId="1" applyNumberFormat="1" applyFont="1" applyFill="1" applyBorder="1" applyAlignment="1" applyProtection="1"/>
    <xf numFmtId="43" fontId="19" fillId="18" borderId="0" xfId="1" applyFont="1" applyFill="1" applyBorder="1" applyAlignment="1" applyProtection="1">
      <alignment horizontal="left"/>
    </xf>
    <xf numFmtId="0" fontId="19" fillId="18" borderId="0" xfId="0" applyFont="1" applyFill="1"/>
    <xf numFmtId="0" fontId="0" fillId="18" borderId="0" xfId="0" applyFont="1" applyFill="1"/>
    <xf numFmtId="4" fontId="0" fillId="18" borderId="0" xfId="0" applyNumberFormat="1" applyFont="1" applyFill="1"/>
    <xf numFmtId="0" fontId="0" fillId="0" borderId="0" xfId="0" applyFont="1" applyAlignment="1">
      <alignment horizontal="left"/>
    </xf>
    <xf numFmtId="4" fontId="0" fillId="6" borderId="0" xfId="0" applyNumberFormat="1" applyFont="1" applyFill="1"/>
    <xf numFmtId="0" fontId="5" fillId="11" borderId="0" xfId="0" applyFont="1" applyFill="1" applyBorder="1"/>
    <xf numFmtId="0" fontId="5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right"/>
    </xf>
    <xf numFmtId="0" fontId="3" fillId="11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43" fontId="23" fillId="0" borderId="0" xfId="1" applyFont="1" applyFill="1" applyBorder="1" applyAlignment="1" applyProtection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49" fontId="8" fillId="2" borderId="0" xfId="0" applyNumberFormat="1" applyFont="1" applyFill="1" applyAlignment="1">
      <alignment horizontal="left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0302-DC77-4B7C-8725-3A00B7EFC049}">
  <sheetPr>
    <pageSetUpPr fitToPage="1"/>
  </sheetPr>
  <dimension ref="A1:M926"/>
  <sheetViews>
    <sheetView tabSelected="1" topLeftCell="A862" workbookViewId="0">
      <selection activeCell="D890" sqref="D890"/>
    </sheetView>
  </sheetViews>
  <sheetFormatPr defaultRowHeight="14.5" x14ac:dyDescent="0.35"/>
  <cols>
    <col min="2" max="2" width="20" customWidth="1"/>
    <col min="4" max="4" width="38.81640625" customWidth="1"/>
    <col min="5" max="5" width="16" customWidth="1"/>
    <col min="6" max="6" width="16.1796875" customWidth="1"/>
    <col min="7" max="7" width="16.26953125" customWidth="1"/>
    <col min="8" max="8" width="16.453125" customWidth="1"/>
    <col min="9" max="9" width="7.81640625" customWidth="1"/>
    <col min="10" max="10" width="11" customWidth="1"/>
  </cols>
  <sheetData>
    <row r="1" spans="1:13" x14ac:dyDescent="0.3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2" spans="1:13" x14ac:dyDescent="0.35">
      <c r="B2" s="4" t="s">
        <v>293</v>
      </c>
      <c r="C2" s="4"/>
      <c r="D2" s="4"/>
      <c r="E2" s="4"/>
      <c r="F2" s="4"/>
      <c r="G2" s="4"/>
      <c r="H2" s="3"/>
      <c r="I2" s="3"/>
      <c r="J2" s="3"/>
      <c r="K2" s="3"/>
      <c r="L2" s="3"/>
      <c r="M2" s="3"/>
    </row>
    <row r="3" spans="1:13" x14ac:dyDescent="0.35">
      <c r="A3" s="4" t="s">
        <v>294</v>
      </c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3"/>
    </row>
    <row r="4" spans="1:13" x14ac:dyDescent="0.35">
      <c r="A4" s="4" t="s">
        <v>300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x14ac:dyDescent="0.35">
      <c r="A5" s="3"/>
      <c r="B5" s="3"/>
      <c r="C5" s="3"/>
      <c r="D5" s="3"/>
      <c r="E5" s="3"/>
      <c r="F5" s="3"/>
      <c r="G5" s="3"/>
      <c r="H5" s="3"/>
      <c r="I5" s="5"/>
      <c r="J5" s="5"/>
      <c r="K5" s="5"/>
      <c r="L5" s="5"/>
      <c r="M5" s="5"/>
    </row>
    <row r="6" spans="1:13" x14ac:dyDescent="0.35">
      <c r="A6" s="3"/>
      <c r="B6" s="6"/>
      <c r="C6" s="6" t="s">
        <v>1</v>
      </c>
      <c r="D6" s="6"/>
      <c r="E6" s="6"/>
      <c r="F6" s="3"/>
      <c r="G6" s="3"/>
      <c r="H6" s="5"/>
      <c r="I6" s="3"/>
      <c r="J6" s="3"/>
      <c r="K6" s="3"/>
      <c r="L6" s="3"/>
      <c r="M6" s="3"/>
    </row>
    <row r="7" spans="1:13" x14ac:dyDescent="0.35">
      <c r="A7" s="3"/>
      <c r="B7" s="6"/>
      <c r="C7" s="6" t="s">
        <v>238</v>
      </c>
      <c r="D7" s="6"/>
      <c r="E7" s="6"/>
      <c r="F7" s="3"/>
      <c r="G7" s="3"/>
      <c r="H7" s="3"/>
      <c r="I7" s="3"/>
      <c r="J7" s="3"/>
      <c r="K7" s="3"/>
      <c r="L7" s="3"/>
      <c r="M7" s="3"/>
    </row>
    <row r="8" spans="1:13" x14ac:dyDescent="0.35">
      <c r="A8" s="7"/>
      <c r="B8" s="8"/>
      <c r="C8" s="7"/>
      <c r="D8" s="7"/>
      <c r="E8" s="7"/>
      <c r="F8" s="7"/>
      <c r="G8" s="7"/>
      <c r="H8" s="7"/>
      <c r="I8" s="3"/>
      <c r="J8" s="3"/>
      <c r="K8" s="3"/>
      <c r="L8" s="3"/>
      <c r="M8" s="3"/>
    </row>
    <row r="9" spans="1:13" x14ac:dyDescent="0.35">
      <c r="A9" s="7"/>
      <c r="B9" s="7"/>
      <c r="C9" s="7"/>
      <c r="D9" s="7"/>
      <c r="E9" s="7"/>
      <c r="F9" s="7"/>
      <c r="G9" s="7"/>
      <c r="H9" s="7"/>
      <c r="I9" s="3"/>
      <c r="J9" s="3"/>
      <c r="K9" s="3"/>
      <c r="L9" s="3"/>
      <c r="M9" s="3"/>
    </row>
    <row r="10" spans="1:13" x14ac:dyDescent="0.35">
      <c r="A10" s="6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5">
      <c r="A11" s="3"/>
      <c r="B11" s="3"/>
      <c r="C11" s="6" t="s">
        <v>3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5">
      <c r="A13" s="3"/>
      <c r="B13" s="3" t="s">
        <v>239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5">
      <c r="A14" s="3" t="s">
        <v>299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A16" s="9"/>
      <c r="B16" s="9"/>
      <c r="C16" s="9"/>
      <c r="D16" s="9"/>
      <c r="E16" s="10" t="s">
        <v>4</v>
      </c>
      <c r="F16" s="10" t="s">
        <v>5</v>
      </c>
      <c r="G16" s="10" t="s">
        <v>6</v>
      </c>
      <c r="H16" s="10" t="s">
        <v>4</v>
      </c>
      <c r="I16" s="11"/>
      <c r="J16" s="5"/>
      <c r="K16" s="3"/>
      <c r="L16" s="3"/>
      <c r="M16" s="3"/>
    </row>
    <row r="17" spans="1:13" x14ac:dyDescent="0.35">
      <c r="A17" s="12"/>
      <c r="B17" s="12"/>
      <c r="C17" s="12"/>
      <c r="D17" s="12"/>
      <c r="E17" s="10">
        <v>2020</v>
      </c>
      <c r="F17" s="10">
        <v>2021</v>
      </c>
      <c r="G17" s="10">
        <v>2021</v>
      </c>
      <c r="H17" s="10">
        <v>2021</v>
      </c>
      <c r="I17" s="13" t="s">
        <v>7</v>
      </c>
      <c r="J17" s="13" t="s">
        <v>7</v>
      </c>
      <c r="K17" s="3"/>
      <c r="L17" s="3"/>
      <c r="M17" s="3"/>
    </row>
    <row r="18" spans="1:13" x14ac:dyDescent="0.35">
      <c r="A18" s="12"/>
      <c r="B18" s="12"/>
      <c r="C18" s="12"/>
      <c r="D18" s="12"/>
      <c r="E18" s="10">
        <v>1</v>
      </c>
      <c r="F18" s="10">
        <v>2</v>
      </c>
      <c r="G18" s="10">
        <v>3</v>
      </c>
      <c r="H18" s="14">
        <v>4</v>
      </c>
      <c r="I18" s="13" t="s">
        <v>8</v>
      </c>
      <c r="J18" s="13" t="s">
        <v>9</v>
      </c>
      <c r="K18" s="3"/>
      <c r="L18" s="3"/>
      <c r="M18" s="3"/>
    </row>
    <row r="19" spans="1:13" x14ac:dyDescent="0.35">
      <c r="A19" s="12" t="s">
        <v>10</v>
      </c>
      <c r="B19" s="12"/>
      <c r="C19" s="12"/>
      <c r="D19" s="12"/>
      <c r="E19" s="15"/>
      <c r="F19" s="16"/>
      <c r="G19" s="16"/>
      <c r="H19" s="15"/>
      <c r="I19" s="6"/>
      <c r="J19" s="6"/>
      <c r="K19" s="3"/>
      <c r="L19" s="3"/>
      <c r="M19" s="3"/>
    </row>
    <row r="20" spans="1:13" x14ac:dyDescent="0.35">
      <c r="A20" s="17"/>
      <c r="B20" s="17" t="s">
        <v>11</v>
      </c>
      <c r="C20" s="17"/>
      <c r="D20" s="17"/>
      <c r="E20" s="18">
        <f>E165</f>
        <v>11207194</v>
      </c>
      <c r="F20" s="18">
        <f>F165</f>
        <v>19319600</v>
      </c>
      <c r="G20" s="18">
        <f>G165</f>
        <v>11526300</v>
      </c>
      <c r="H20" s="18">
        <f>H165</f>
        <v>13724128</v>
      </c>
      <c r="I20" s="19">
        <f>H20*100/E20</f>
        <v>122.45819961713877</v>
      </c>
      <c r="J20" s="19">
        <f>H20*100/F20</f>
        <v>71.037329965423709</v>
      </c>
      <c r="K20" s="3"/>
      <c r="L20" s="3"/>
      <c r="M20" s="3"/>
    </row>
    <row r="21" spans="1:13" x14ac:dyDescent="0.35">
      <c r="A21" s="17"/>
      <c r="B21" s="17" t="s">
        <v>12</v>
      </c>
      <c r="C21" s="17"/>
      <c r="D21" s="17"/>
      <c r="E21" s="18">
        <f>E216</f>
        <v>34166</v>
      </c>
      <c r="F21" s="18">
        <f>F216</f>
        <v>75000</v>
      </c>
      <c r="G21" s="18">
        <f>G216</f>
        <v>10000</v>
      </c>
      <c r="H21" s="18">
        <f>H216</f>
        <v>9019</v>
      </c>
      <c r="I21" s="19"/>
      <c r="J21" s="19">
        <f>H21*100/F21</f>
        <v>12.025333333333334</v>
      </c>
      <c r="K21" s="3"/>
      <c r="L21" s="3"/>
      <c r="M21" s="3"/>
    </row>
    <row r="22" spans="1:13" x14ac:dyDescent="0.35">
      <c r="A22" s="20"/>
      <c r="B22" s="20"/>
      <c r="C22" s="20"/>
      <c r="D22" s="20" t="s">
        <v>13</v>
      </c>
      <c r="E22" s="21">
        <f>E20+E21</f>
        <v>11241360</v>
      </c>
      <c r="F22" s="21">
        <f>F20+F21</f>
        <v>19394600</v>
      </c>
      <c r="G22" s="21">
        <f>G20+G21</f>
        <v>11536300</v>
      </c>
      <c r="H22" s="21">
        <f>H20+H21</f>
        <v>13733147</v>
      </c>
      <c r="I22" s="22"/>
      <c r="J22" s="22"/>
      <c r="K22" s="3"/>
      <c r="L22" s="3"/>
      <c r="M22" s="3"/>
    </row>
    <row r="23" spans="1:13" x14ac:dyDescent="0.35">
      <c r="A23" s="17"/>
      <c r="B23" s="17" t="s">
        <v>14</v>
      </c>
      <c r="C23" s="17"/>
      <c r="D23" s="17"/>
      <c r="E23" s="23">
        <f>E57</f>
        <v>7568142</v>
      </c>
      <c r="F23" s="23">
        <f>F57</f>
        <v>9350400</v>
      </c>
      <c r="G23" s="23">
        <f>G57</f>
        <v>8076000</v>
      </c>
      <c r="H23" s="23">
        <f>H57</f>
        <v>9407501</v>
      </c>
      <c r="I23" s="19">
        <f>H23*100/E23</f>
        <v>124.30397051218119</v>
      </c>
      <c r="J23" s="19">
        <f>H23*100/F23</f>
        <v>100.61067975701575</v>
      </c>
      <c r="K23" s="3"/>
      <c r="L23" s="3"/>
      <c r="M23" s="3"/>
    </row>
    <row r="24" spans="1:13" x14ac:dyDescent="0.35">
      <c r="A24" s="17"/>
      <c r="B24" s="17" t="s">
        <v>15</v>
      </c>
      <c r="C24" s="17"/>
      <c r="D24" s="17"/>
      <c r="E24" s="23">
        <f>E125</f>
        <v>4809885</v>
      </c>
      <c r="F24" s="23">
        <f>F125</f>
        <v>18843300</v>
      </c>
      <c r="G24" s="23">
        <f>G125</f>
        <v>5830300</v>
      </c>
      <c r="H24" s="23">
        <f>H125</f>
        <v>4080259</v>
      </c>
      <c r="I24" s="19">
        <f>H24*100/E24</f>
        <v>84.830697615431561</v>
      </c>
      <c r="J24" s="19">
        <f>H24*100/F24</f>
        <v>21.65363285624068</v>
      </c>
      <c r="K24" s="3"/>
      <c r="L24" s="3"/>
      <c r="M24" s="3"/>
    </row>
    <row r="25" spans="1:13" x14ac:dyDescent="0.35">
      <c r="A25" s="24"/>
      <c r="B25" s="24"/>
      <c r="C25" s="24"/>
      <c r="D25" s="24" t="s">
        <v>16</v>
      </c>
      <c r="E25" s="25">
        <f>E23+E24</f>
        <v>12378027</v>
      </c>
      <c r="F25" s="25">
        <f>F23+F24</f>
        <v>28193700</v>
      </c>
      <c r="G25" s="25">
        <f>G23+G24</f>
        <v>13906300</v>
      </c>
      <c r="H25" s="25">
        <f>H23+H24</f>
        <v>13487760</v>
      </c>
      <c r="I25" s="19">
        <f>H25*100/E25</f>
        <v>108.96534641587064</v>
      </c>
      <c r="J25" s="19">
        <f>H25*100/F25</f>
        <v>47.839623745730428</v>
      </c>
      <c r="K25" s="3"/>
      <c r="L25" s="3"/>
      <c r="M25" s="3"/>
    </row>
    <row r="26" spans="1:13" x14ac:dyDescent="0.35">
      <c r="A26" s="20"/>
      <c r="B26" s="20" t="s">
        <v>17</v>
      </c>
      <c r="C26" s="20"/>
      <c r="D26" s="20"/>
      <c r="E26" s="26">
        <f>E22-E25</f>
        <v>-1136667</v>
      </c>
      <c r="F26" s="26">
        <f>F22-F25</f>
        <v>-8799100</v>
      </c>
      <c r="G26" s="26">
        <f>G22-G25</f>
        <v>-2370000</v>
      </c>
      <c r="H26" s="26">
        <f>H22-H25</f>
        <v>245387</v>
      </c>
      <c r="I26" s="22">
        <v>0</v>
      </c>
      <c r="J26" s="22"/>
      <c r="K26" s="3"/>
      <c r="L26" s="3"/>
      <c r="M26" s="3"/>
    </row>
    <row r="27" spans="1:13" x14ac:dyDescent="0.35">
      <c r="A27" s="12"/>
      <c r="B27" s="12"/>
      <c r="C27" s="12"/>
      <c r="D27" s="12"/>
      <c r="E27" s="27"/>
      <c r="F27" s="27"/>
      <c r="G27" s="27"/>
      <c r="H27" s="27"/>
      <c r="I27" s="28"/>
      <c r="J27" s="28"/>
      <c r="K27" s="3"/>
      <c r="L27" s="3"/>
      <c r="M27" s="3"/>
    </row>
    <row r="28" spans="1:13" x14ac:dyDescent="0.35">
      <c r="A28" s="12" t="s">
        <v>18</v>
      </c>
      <c r="B28" s="12"/>
      <c r="C28" s="12"/>
      <c r="D28" s="12"/>
      <c r="E28" s="27"/>
      <c r="F28" s="27"/>
      <c r="G28" s="27"/>
      <c r="H28" s="27"/>
      <c r="I28" s="28"/>
      <c r="J28" s="28"/>
      <c r="K28" s="3"/>
      <c r="L28" s="3"/>
      <c r="M28" s="3"/>
    </row>
    <row r="29" spans="1:13" x14ac:dyDescent="0.35">
      <c r="A29" s="17"/>
      <c r="B29" s="17" t="s">
        <v>19</v>
      </c>
      <c r="C29" s="17"/>
      <c r="D29" s="17"/>
      <c r="E29" s="29">
        <f>E225</f>
        <v>0</v>
      </c>
      <c r="F29" s="29">
        <f>F225</f>
        <v>6000000</v>
      </c>
      <c r="G29" s="29">
        <f>G225</f>
        <v>3015000</v>
      </c>
      <c r="H29" s="29">
        <f>H225</f>
        <v>2467530</v>
      </c>
      <c r="I29" s="19"/>
      <c r="J29" s="19">
        <f>H29*100/F29</f>
        <v>41.125500000000002</v>
      </c>
      <c r="K29" s="3"/>
      <c r="L29" s="3"/>
      <c r="M29" s="3"/>
    </row>
    <row r="30" spans="1:13" x14ac:dyDescent="0.35">
      <c r="A30" s="17"/>
      <c r="B30" s="17" t="s">
        <v>20</v>
      </c>
      <c r="C30" s="17"/>
      <c r="D30" s="17"/>
      <c r="E30" s="23">
        <f>E148</f>
        <v>356196</v>
      </c>
      <c r="F30" s="23">
        <f>F148</f>
        <v>800000</v>
      </c>
      <c r="G30" s="23">
        <f>G148</f>
        <v>645000</v>
      </c>
      <c r="H30" s="23">
        <f>H148</f>
        <v>627203</v>
      </c>
      <c r="I30" s="19">
        <f>H30*100/E30</f>
        <v>176.0836730339476</v>
      </c>
      <c r="J30" s="19">
        <f>H30*100/F30</f>
        <v>78.400374999999997</v>
      </c>
      <c r="K30" s="3"/>
      <c r="L30" s="3"/>
      <c r="M30" s="3"/>
    </row>
    <row r="31" spans="1:13" x14ac:dyDescent="0.35">
      <c r="A31" s="20"/>
      <c r="B31" s="20" t="s">
        <v>21</v>
      </c>
      <c r="C31" s="20"/>
      <c r="D31" s="20"/>
      <c r="E31" s="26">
        <f>E29-E30</f>
        <v>-356196</v>
      </c>
      <c r="F31" s="26">
        <f>F29-F30</f>
        <v>5200000</v>
      </c>
      <c r="G31" s="26">
        <f>G29-G30</f>
        <v>2370000</v>
      </c>
      <c r="H31" s="26">
        <f>H29-H30</f>
        <v>1840327</v>
      </c>
      <c r="I31" s="26"/>
      <c r="J31" s="26"/>
      <c r="K31" s="3"/>
      <c r="L31" s="3"/>
      <c r="M31" s="3"/>
    </row>
    <row r="32" spans="1:13" x14ac:dyDescent="0.35">
      <c r="A32" s="12"/>
      <c r="B32" s="12"/>
      <c r="C32" s="12"/>
      <c r="D32" s="12"/>
      <c r="E32" s="15"/>
      <c r="F32" s="15"/>
      <c r="G32" s="15"/>
      <c r="H32" s="15"/>
      <c r="I32" s="15"/>
      <c r="J32" s="15"/>
      <c r="K32" s="3"/>
      <c r="L32" s="3"/>
      <c r="M32" s="3"/>
    </row>
    <row r="33" spans="1:13" x14ac:dyDescent="0.35">
      <c r="A33" s="12"/>
      <c r="B33" s="12"/>
      <c r="C33" s="12"/>
      <c r="D33" s="12"/>
      <c r="E33" s="27"/>
      <c r="F33" s="6"/>
      <c r="G33" s="6"/>
      <c r="H33" s="27"/>
      <c r="I33" s="28"/>
      <c r="J33" s="28"/>
      <c r="K33" s="3"/>
      <c r="L33" s="3"/>
      <c r="M33" s="3"/>
    </row>
    <row r="34" spans="1:13" x14ac:dyDescent="0.35">
      <c r="A34" s="12" t="s">
        <v>22</v>
      </c>
      <c r="B34" s="12"/>
      <c r="C34" s="12"/>
      <c r="D34" s="12"/>
      <c r="E34" s="27"/>
      <c r="F34" s="30"/>
      <c r="G34" s="30"/>
      <c r="H34" s="27"/>
      <c r="I34" s="28"/>
      <c r="J34" s="28"/>
      <c r="K34" s="3"/>
      <c r="L34" s="3"/>
      <c r="M34" s="3"/>
    </row>
    <row r="35" spans="1:13" x14ac:dyDescent="0.35">
      <c r="A35" s="17"/>
      <c r="B35" s="17" t="s">
        <v>23</v>
      </c>
      <c r="C35" s="17"/>
      <c r="D35" s="17"/>
      <c r="E35" s="23"/>
      <c r="F35" s="31"/>
      <c r="G35" s="31"/>
      <c r="H35" s="23"/>
      <c r="I35" s="32"/>
      <c r="J35" s="18"/>
      <c r="K35" s="3"/>
      <c r="L35" s="3"/>
      <c r="M35" s="3"/>
    </row>
    <row r="36" spans="1:13" x14ac:dyDescent="0.35">
      <c r="A36" s="17"/>
      <c r="B36" s="17" t="s">
        <v>24</v>
      </c>
      <c r="C36" s="17"/>
      <c r="D36" s="17"/>
      <c r="E36" s="18"/>
      <c r="F36" s="18">
        <f>L36-L36-L36</f>
        <v>0</v>
      </c>
      <c r="G36" s="18">
        <f>M36-M36-M36</f>
        <v>0</v>
      </c>
      <c r="H36" s="18">
        <f>M36-M36-M36</f>
        <v>0</v>
      </c>
      <c r="I36" s="32"/>
      <c r="J36" s="18"/>
      <c r="K36" s="33"/>
      <c r="L36" s="3"/>
      <c r="M36" s="3"/>
    </row>
    <row r="37" spans="1:13" x14ac:dyDescent="0.35">
      <c r="A37" s="12"/>
      <c r="B37" s="12"/>
      <c r="C37" s="12"/>
      <c r="D37" s="12"/>
      <c r="E37" s="15"/>
      <c r="F37" s="15"/>
      <c r="G37" s="15"/>
      <c r="H37" s="15"/>
      <c r="I37" s="28"/>
      <c r="J37" s="15"/>
      <c r="K37" s="3"/>
      <c r="L37" s="3"/>
      <c r="M37" s="3"/>
    </row>
    <row r="38" spans="1:13" x14ac:dyDescent="0.35">
      <c r="A38" s="24" t="s">
        <v>25</v>
      </c>
      <c r="B38" s="24"/>
      <c r="C38" s="24"/>
      <c r="D38" s="24"/>
      <c r="E38" s="34">
        <f>E26+E31+E36</f>
        <v>-1492863</v>
      </c>
      <c r="F38" s="34">
        <f>F26+F31+F36</f>
        <v>-3599100</v>
      </c>
      <c r="G38" s="34">
        <f>G26+G31+G36</f>
        <v>0</v>
      </c>
      <c r="H38" s="34">
        <f>H26+H31+H36</f>
        <v>2085714</v>
      </c>
      <c r="I38" s="35"/>
      <c r="J38" s="34"/>
      <c r="K38" s="3"/>
      <c r="L38" s="3"/>
      <c r="M38" s="3"/>
    </row>
    <row r="39" spans="1:13" x14ac:dyDescent="0.35">
      <c r="A39" s="24" t="s">
        <v>26</v>
      </c>
      <c r="B39" s="24"/>
      <c r="C39" s="24"/>
      <c r="D39" s="24"/>
      <c r="E39" s="34"/>
      <c r="F39" s="34"/>
      <c r="G39" s="34"/>
      <c r="H39" s="34"/>
      <c r="I39" s="35"/>
      <c r="J39" s="34"/>
      <c r="K39" s="3"/>
      <c r="L39" s="3"/>
      <c r="M39" s="3"/>
    </row>
    <row r="40" spans="1:13" x14ac:dyDescent="0.35">
      <c r="A40" s="12"/>
      <c r="B40" s="12"/>
      <c r="C40" s="12"/>
      <c r="D40" s="12"/>
      <c r="E40" s="15"/>
      <c r="F40" s="15"/>
      <c r="G40" s="15"/>
      <c r="H40" s="15"/>
      <c r="I40" s="28"/>
      <c r="J40" s="15"/>
      <c r="K40" s="3"/>
      <c r="L40" s="3"/>
      <c r="M40" s="3"/>
    </row>
    <row r="41" spans="1:13" x14ac:dyDescent="0.35">
      <c r="A41" s="12"/>
      <c r="B41" s="12"/>
      <c r="C41" s="12"/>
      <c r="D41" s="12"/>
      <c r="E41" s="15"/>
      <c r="F41" s="15"/>
      <c r="G41" s="15"/>
      <c r="H41" s="15"/>
      <c r="I41" s="28"/>
      <c r="J41" s="15"/>
      <c r="K41" s="3"/>
      <c r="L41" s="3"/>
      <c r="M41" s="3"/>
    </row>
    <row r="42" spans="1:13" x14ac:dyDescent="0.35">
      <c r="A42" s="7"/>
      <c r="B42" s="7"/>
      <c r="C42" s="7"/>
      <c r="D42" s="7"/>
      <c r="E42" s="7"/>
      <c r="F42" s="36"/>
      <c r="G42" s="36"/>
      <c r="H42" s="37"/>
      <c r="I42" s="3"/>
      <c r="J42" s="6"/>
      <c r="K42" s="3"/>
      <c r="L42" s="3"/>
      <c r="M42" s="3"/>
    </row>
    <row r="43" spans="1:13" x14ac:dyDescent="0.35">
      <c r="A43" s="38"/>
      <c r="B43" s="39"/>
      <c r="C43" s="261" t="s">
        <v>27</v>
      </c>
      <c r="D43" s="261"/>
      <c r="E43" s="40"/>
      <c r="F43" s="41"/>
      <c r="G43" s="41"/>
      <c r="H43" s="42"/>
      <c r="I43" s="39"/>
      <c r="J43" s="39"/>
      <c r="K43" s="39"/>
      <c r="L43" s="39"/>
      <c r="M43" s="3"/>
    </row>
    <row r="44" spans="1:13" x14ac:dyDescent="0.35">
      <c r="A44" s="43" t="s">
        <v>28</v>
      </c>
      <c r="D44" s="44"/>
      <c r="E44" s="45"/>
      <c r="F44" s="42"/>
      <c r="G44" s="42"/>
      <c r="H44" s="42"/>
      <c r="I44" s="39"/>
      <c r="J44" s="39"/>
      <c r="K44" s="39"/>
      <c r="L44" s="39"/>
      <c r="M44" s="3"/>
    </row>
    <row r="45" spans="1:13" x14ac:dyDescent="0.35">
      <c r="A45" s="43"/>
      <c r="D45" s="44"/>
      <c r="E45" s="45"/>
      <c r="F45" s="42"/>
      <c r="G45" s="42"/>
      <c r="H45" s="42"/>
      <c r="I45" s="39"/>
      <c r="J45" s="39"/>
      <c r="K45" s="39"/>
      <c r="L45" s="39"/>
      <c r="M45" s="3"/>
    </row>
    <row r="46" spans="1:13" x14ac:dyDescent="0.35">
      <c r="A46" s="43"/>
      <c r="B46" t="s">
        <v>292</v>
      </c>
      <c r="K46" s="39"/>
      <c r="L46" s="39"/>
      <c r="M46" s="3"/>
    </row>
    <row r="47" spans="1:13" x14ac:dyDescent="0.35">
      <c r="A47" t="s">
        <v>291</v>
      </c>
      <c r="I47" s="39"/>
      <c r="K47" s="39"/>
      <c r="L47" s="39"/>
      <c r="M47" s="3"/>
    </row>
    <row r="48" spans="1:13" x14ac:dyDescent="0.35">
      <c r="E48" s="46"/>
      <c r="K48" s="39"/>
      <c r="L48" s="39"/>
      <c r="M48" s="3"/>
    </row>
    <row r="49" spans="1:13" x14ac:dyDescent="0.35">
      <c r="A49" s="43"/>
      <c r="B49" s="43" t="s">
        <v>29</v>
      </c>
      <c r="D49" s="44"/>
      <c r="E49" s="45"/>
      <c r="F49" s="45"/>
      <c r="G49" s="45"/>
      <c r="H49" s="45"/>
      <c r="K49" s="39"/>
      <c r="L49" s="39"/>
      <c r="M49" s="3"/>
    </row>
    <row r="50" spans="1:13" x14ac:dyDescent="0.35">
      <c r="A50" s="47"/>
      <c r="B50" s="47"/>
      <c r="C50" s="47"/>
      <c r="D50" s="47"/>
      <c r="E50" s="47"/>
      <c r="F50" s="48"/>
      <c r="G50" s="48"/>
      <c r="H50" s="37"/>
      <c r="I50" s="3"/>
      <c r="J50" s="6"/>
      <c r="K50" s="3"/>
      <c r="L50" s="3"/>
      <c r="M50" s="3"/>
    </row>
    <row r="51" spans="1:13" x14ac:dyDescent="0.35">
      <c r="A51" s="17" t="s">
        <v>30</v>
      </c>
      <c r="B51" s="17"/>
      <c r="C51" s="17"/>
      <c r="D51" s="17"/>
      <c r="E51" s="10" t="s">
        <v>4</v>
      </c>
      <c r="F51" s="10" t="s">
        <v>5</v>
      </c>
      <c r="G51" s="10" t="s">
        <v>6</v>
      </c>
      <c r="H51" s="10" t="s">
        <v>4</v>
      </c>
      <c r="I51" s="17"/>
      <c r="J51" s="17"/>
      <c r="K51" s="3"/>
      <c r="L51" s="3"/>
      <c r="M51" s="3"/>
    </row>
    <row r="52" spans="1:13" x14ac:dyDescent="0.35">
      <c r="A52" s="17" t="s">
        <v>31</v>
      </c>
      <c r="B52" s="49"/>
      <c r="C52" s="49"/>
      <c r="D52" s="49"/>
      <c r="E52" s="10">
        <v>2020</v>
      </c>
      <c r="F52" s="10">
        <v>2021</v>
      </c>
      <c r="G52" s="10">
        <v>2021</v>
      </c>
      <c r="H52" s="10">
        <v>2021</v>
      </c>
      <c r="I52" s="10" t="s">
        <v>32</v>
      </c>
      <c r="J52" s="10" t="s">
        <v>32</v>
      </c>
      <c r="K52" s="3"/>
      <c r="L52" s="3"/>
      <c r="M52" s="3"/>
    </row>
    <row r="53" spans="1:13" x14ac:dyDescent="0.35">
      <c r="A53" s="17" t="s">
        <v>33</v>
      </c>
      <c r="B53" s="10"/>
      <c r="C53" s="10" t="s">
        <v>34</v>
      </c>
      <c r="D53" s="49"/>
      <c r="E53" s="10">
        <v>1</v>
      </c>
      <c r="F53" s="10">
        <v>2</v>
      </c>
      <c r="G53" s="10">
        <v>3</v>
      </c>
      <c r="H53" s="14">
        <v>4</v>
      </c>
      <c r="I53" s="10" t="s">
        <v>35</v>
      </c>
      <c r="J53" s="10" t="s">
        <v>36</v>
      </c>
      <c r="K53" s="3"/>
      <c r="L53" s="3"/>
      <c r="M53" s="3"/>
    </row>
    <row r="54" spans="1:13" x14ac:dyDescent="0.35">
      <c r="A54" s="17" t="s">
        <v>37</v>
      </c>
      <c r="B54" s="17"/>
      <c r="C54" s="17"/>
      <c r="D54" s="17"/>
      <c r="E54" s="10"/>
      <c r="F54" s="10"/>
      <c r="G54" s="10"/>
      <c r="H54" s="14"/>
      <c r="I54" s="10"/>
      <c r="J54" s="10"/>
      <c r="K54" s="3"/>
      <c r="L54" s="3"/>
      <c r="M54" s="3"/>
    </row>
    <row r="55" spans="1:13" x14ac:dyDescent="0.35">
      <c r="A55" s="50"/>
      <c r="B55" s="50"/>
      <c r="C55" s="51">
        <v>1</v>
      </c>
      <c r="D55" s="50"/>
      <c r="E55" s="51"/>
      <c r="F55" s="51"/>
      <c r="G55" s="51"/>
      <c r="H55" s="52"/>
      <c r="I55" s="53">
        <v>5</v>
      </c>
      <c r="J55" s="13">
        <v>6</v>
      </c>
      <c r="K55" s="3"/>
      <c r="L55" s="3"/>
      <c r="M55" s="3"/>
    </row>
    <row r="56" spans="1:13" x14ac:dyDescent="0.35">
      <c r="A56" s="54"/>
      <c r="B56" s="54" t="s">
        <v>38</v>
      </c>
      <c r="C56" s="54"/>
      <c r="D56" s="55"/>
      <c r="E56" s="56">
        <f>E57+E125+E148</f>
        <v>12734223</v>
      </c>
      <c r="F56" s="56">
        <f>F57+F125+F148</f>
        <v>28993700</v>
      </c>
      <c r="G56" s="56">
        <f>G57+G125+G148</f>
        <v>14551300</v>
      </c>
      <c r="H56" s="56">
        <f>H57+H125+H148</f>
        <v>14114963</v>
      </c>
      <c r="I56" s="57">
        <f>H56*100/E56</f>
        <v>110.84275028009169</v>
      </c>
      <c r="J56" s="57">
        <f>H56*100/F56</f>
        <v>48.682862139016407</v>
      </c>
      <c r="K56" s="3"/>
      <c r="L56" s="3"/>
      <c r="M56" s="3"/>
    </row>
    <row r="57" spans="1:13" x14ac:dyDescent="0.35">
      <c r="A57" s="58">
        <v>3</v>
      </c>
      <c r="B57" s="58"/>
      <c r="C57" s="58" t="s">
        <v>14</v>
      </c>
      <c r="D57" s="59"/>
      <c r="E57" s="60">
        <f>E58+E66+E90+E97+E102+E110+E117</f>
        <v>7568142</v>
      </c>
      <c r="F57" s="60">
        <f>F58+F66+F90+F97+F102+F110+F117</f>
        <v>9350400</v>
      </c>
      <c r="G57" s="60">
        <f>G58+G66+G90+G97+G102+G110+G117</f>
        <v>8076000</v>
      </c>
      <c r="H57" s="60">
        <f>H58+H66+H90+H97+H102+H110+H117</f>
        <v>9407501</v>
      </c>
      <c r="I57" s="61">
        <f>H57*100/E57</f>
        <v>124.30397051218119</v>
      </c>
      <c r="J57" s="62">
        <f>H57*100/F57</f>
        <v>100.61067975701575</v>
      </c>
      <c r="K57" s="3"/>
      <c r="L57" s="3"/>
      <c r="M57" s="3"/>
    </row>
    <row r="58" spans="1:13" x14ac:dyDescent="0.35">
      <c r="A58" s="63"/>
      <c r="B58" s="64">
        <v>31</v>
      </c>
      <c r="C58" s="63" t="s">
        <v>39</v>
      </c>
      <c r="D58" s="65"/>
      <c r="E58" s="66">
        <f>E59+E61+E63</f>
        <v>1768840</v>
      </c>
      <c r="F58" s="66">
        <f>F59+F61+F63</f>
        <v>1838000</v>
      </c>
      <c r="G58" s="66">
        <f>G59+G61+G63</f>
        <v>1461000</v>
      </c>
      <c r="H58" s="66">
        <f>H59+H61+H63</f>
        <v>1304974</v>
      </c>
      <c r="I58" s="67">
        <f>H58*100/E58</f>
        <v>73.775694805635325</v>
      </c>
      <c r="J58" s="67">
        <f>H58*100/F58</f>
        <v>70.999673558215449</v>
      </c>
      <c r="K58" s="3"/>
      <c r="L58" s="3"/>
      <c r="M58" s="3"/>
    </row>
    <row r="59" spans="1:13" x14ac:dyDescent="0.35">
      <c r="A59" s="63"/>
      <c r="B59" s="68">
        <v>311</v>
      </c>
      <c r="C59" s="63" t="s">
        <v>40</v>
      </c>
      <c r="D59" s="65"/>
      <c r="E59" s="66">
        <f>E60</f>
        <v>1385544</v>
      </c>
      <c r="F59" s="66">
        <f>F60</f>
        <v>1500000</v>
      </c>
      <c r="G59" s="66">
        <f>G60</f>
        <v>1200000</v>
      </c>
      <c r="H59" s="66">
        <f>H60</f>
        <v>1055789</v>
      </c>
      <c r="I59" s="67">
        <f>H59*100/E59</f>
        <v>76.20032276131252</v>
      </c>
      <c r="J59" s="67">
        <f>H59*100/F59</f>
        <v>70.385933333333327</v>
      </c>
      <c r="K59" s="3"/>
      <c r="L59" s="3"/>
      <c r="M59" s="3"/>
    </row>
    <row r="60" spans="1:13" x14ac:dyDescent="0.35">
      <c r="A60" s="3"/>
      <c r="B60" s="3"/>
      <c r="C60" s="3"/>
      <c r="D60" s="69"/>
      <c r="E60" s="70">
        <v>1385544</v>
      </c>
      <c r="F60" s="70">
        <v>1500000</v>
      </c>
      <c r="G60" s="70">
        <v>1200000</v>
      </c>
      <c r="H60" s="70">
        <v>1055789</v>
      </c>
      <c r="I60" s="3"/>
      <c r="J60" s="6"/>
      <c r="K60" s="3"/>
      <c r="L60" s="3"/>
      <c r="M60" s="3"/>
    </row>
    <row r="61" spans="1:13" x14ac:dyDescent="0.35">
      <c r="A61" s="63"/>
      <c r="B61" s="68">
        <v>312</v>
      </c>
      <c r="C61" s="63" t="s">
        <v>41</v>
      </c>
      <c r="D61" s="65"/>
      <c r="E61" s="72">
        <f>E62</f>
        <v>154682</v>
      </c>
      <c r="F61" s="72">
        <f>F62</f>
        <v>35500</v>
      </c>
      <c r="G61" s="72">
        <f>G62</f>
        <v>80000</v>
      </c>
      <c r="H61" s="72">
        <f>H62</f>
        <v>75403</v>
      </c>
      <c r="I61" s="73">
        <v>0</v>
      </c>
      <c r="J61" s="73"/>
      <c r="K61" s="3"/>
      <c r="L61" s="3"/>
      <c r="M61" s="3"/>
    </row>
    <row r="62" spans="1:13" x14ac:dyDescent="0.35">
      <c r="A62" s="3"/>
      <c r="B62" s="3"/>
      <c r="C62" s="3"/>
      <c r="D62" s="69"/>
      <c r="E62" s="74">
        <v>154682</v>
      </c>
      <c r="F62" s="74">
        <v>35500</v>
      </c>
      <c r="G62" s="74">
        <v>80000</v>
      </c>
      <c r="H62" s="74">
        <v>75403</v>
      </c>
      <c r="I62" s="75">
        <v>0</v>
      </c>
      <c r="J62" s="16"/>
      <c r="K62" s="3"/>
      <c r="L62" s="3"/>
      <c r="M62" s="3"/>
    </row>
    <row r="63" spans="1:13" x14ac:dyDescent="0.35">
      <c r="A63" s="63"/>
      <c r="B63" s="68">
        <v>313</v>
      </c>
      <c r="C63" s="63" t="s">
        <v>42</v>
      </c>
      <c r="D63" s="65"/>
      <c r="E63" s="66">
        <f>E64+E65</f>
        <v>228614</v>
      </c>
      <c r="F63" s="66">
        <f>F64+F65</f>
        <v>302500</v>
      </c>
      <c r="G63" s="66">
        <f>G64+G65</f>
        <v>181000</v>
      </c>
      <c r="H63" s="66">
        <f>H64+H65</f>
        <v>173782</v>
      </c>
      <c r="I63" s="67">
        <f>H63*100/E63</f>
        <v>76.015467119249038</v>
      </c>
      <c r="J63" s="67">
        <f>H63*100/F63</f>
        <v>57.448595041322314</v>
      </c>
      <c r="K63" s="3"/>
      <c r="L63" s="3"/>
      <c r="M63" s="3"/>
    </row>
    <row r="64" spans="1:13" x14ac:dyDescent="0.35">
      <c r="A64" s="3"/>
      <c r="B64" s="3"/>
      <c r="C64" s="3"/>
      <c r="D64" s="69"/>
      <c r="E64" s="70">
        <v>228614</v>
      </c>
      <c r="F64" s="70">
        <v>302500</v>
      </c>
      <c r="G64" s="70">
        <v>181000</v>
      </c>
      <c r="H64" s="70">
        <v>173782</v>
      </c>
      <c r="I64" s="3"/>
      <c r="J64" s="6"/>
      <c r="K64" s="3"/>
      <c r="L64" s="3"/>
      <c r="M64" s="3"/>
    </row>
    <row r="65" spans="1:13" x14ac:dyDescent="0.35">
      <c r="A65" s="3"/>
      <c r="B65" s="3"/>
      <c r="C65" s="3"/>
      <c r="D65" s="69"/>
      <c r="E65" s="70">
        <v>0</v>
      </c>
      <c r="F65" s="70">
        <v>0</v>
      </c>
      <c r="G65" s="70">
        <v>0</v>
      </c>
      <c r="H65" s="70">
        <v>0</v>
      </c>
      <c r="I65" s="3"/>
      <c r="J65" s="6"/>
      <c r="K65" s="3"/>
      <c r="L65" s="3"/>
      <c r="M65" s="3"/>
    </row>
    <row r="66" spans="1:13" x14ac:dyDescent="0.35">
      <c r="A66" s="63"/>
      <c r="B66" s="64">
        <v>32</v>
      </c>
      <c r="C66" s="63" t="s">
        <v>43</v>
      </c>
      <c r="D66" s="65"/>
      <c r="E66" s="66">
        <f>E67+E71+E77+E85</f>
        <v>3959768</v>
      </c>
      <c r="F66" s="66">
        <f>F67+F71+F77+F85</f>
        <v>4955400</v>
      </c>
      <c r="G66" s="66">
        <f>G67+G71+G77+G85</f>
        <v>4395000</v>
      </c>
      <c r="H66" s="66">
        <f>H67+H71+H77+H85+H80</f>
        <v>5760168</v>
      </c>
      <c r="I66" s="67">
        <f>H66*100/E66</f>
        <v>145.46731020605247</v>
      </c>
      <c r="J66" s="67">
        <f>H66*100/F66</f>
        <v>116.24022278726238</v>
      </c>
      <c r="K66" s="3"/>
      <c r="L66" s="3"/>
      <c r="M66" s="3"/>
    </row>
    <row r="67" spans="1:13" x14ac:dyDescent="0.35">
      <c r="A67" s="63"/>
      <c r="B67" s="68">
        <v>321</v>
      </c>
      <c r="C67" s="63" t="s">
        <v>44</v>
      </c>
      <c r="D67" s="65"/>
      <c r="E67" s="66">
        <f>E68+E69+E70</f>
        <v>104134</v>
      </c>
      <c r="F67" s="66">
        <f>F68+F69+F70</f>
        <v>166500</v>
      </c>
      <c r="G67" s="66">
        <f>G68+G69+G70</f>
        <v>85000</v>
      </c>
      <c r="H67" s="66">
        <f>H68+H69+H70</f>
        <v>84774</v>
      </c>
      <c r="I67" s="67">
        <f>H67*100/E67</f>
        <v>81.408569727466528</v>
      </c>
      <c r="J67" s="67">
        <f>H67*100/F67</f>
        <v>50.915315315315318</v>
      </c>
      <c r="K67" s="3"/>
      <c r="L67" s="3"/>
      <c r="M67" s="3"/>
    </row>
    <row r="68" spans="1:13" x14ac:dyDescent="0.35">
      <c r="A68" s="3"/>
      <c r="B68" s="3"/>
      <c r="C68" s="3"/>
      <c r="D68" s="69"/>
      <c r="E68" s="70">
        <v>104134</v>
      </c>
      <c r="F68" s="70">
        <v>166500</v>
      </c>
      <c r="G68" s="70">
        <v>85000</v>
      </c>
      <c r="H68" s="70">
        <v>84774</v>
      </c>
      <c r="I68" s="3"/>
      <c r="J68" s="6"/>
      <c r="K68" s="3"/>
      <c r="L68" s="3"/>
      <c r="M68" s="3"/>
    </row>
    <row r="69" spans="1:13" x14ac:dyDescent="0.35">
      <c r="A69" s="3"/>
      <c r="B69" s="3"/>
      <c r="C69" s="3"/>
      <c r="D69" s="69"/>
      <c r="E69" s="70"/>
      <c r="F69" s="70">
        <v>0</v>
      </c>
      <c r="G69" s="70">
        <v>0</v>
      </c>
      <c r="H69" s="70">
        <v>0</v>
      </c>
      <c r="I69" s="3"/>
      <c r="J69" s="6"/>
      <c r="K69" s="3"/>
      <c r="L69" s="3"/>
      <c r="M69" s="3"/>
    </row>
    <row r="70" spans="1:13" x14ac:dyDescent="0.35">
      <c r="A70" s="3"/>
      <c r="B70" s="3"/>
      <c r="C70" s="3"/>
      <c r="D70" s="69"/>
      <c r="E70" s="70"/>
      <c r="F70" s="70">
        <v>0</v>
      </c>
      <c r="G70" s="70">
        <v>0</v>
      </c>
      <c r="H70" s="70">
        <v>0</v>
      </c>
      <c r="I70" s="3"/>
      <c r="J70" s="6"/>
      <c r="K70" s="3"/>
      <c r="L70" s="3"/>
      <c r="M70" s="3"/>
    </row>
    <row r="71" spans="1:13" x14ac:dyDescent="0.35">
      <c r="A71" s="63"/>
      <c r="B71" s="68">
        <v>322</v>
      </c>
      <c r="C71" s="63" t="s">
        <v>45</v>
      </c>
      <c r="D71" s="65"/>
      <c r="E71" s="66">
        <f>SUM(E72:E76)</f>
        <v>527379</v>
      </c>
      <c r="F71" s="66">
        <f>SUM(F72:F76)</f>
        <v>1489000</v>
      </c>
      <c r="G71" s="66">
        <f>SUM(G72:G76)</f>
        <v>340000</v>
      </c>
      <c r="H71" s="66">
        <f>SUM(H72:H76)</f>
        <v>856898</v>
      </c>
      <c r="I71" s="67">
        <f>H71*100/E71</f>
        <v>162.48238932532391</v>
      </c>
      <c r="J71" s="67">
        <f>H71*100/F71</f>
        <v>57.548556077904635</v>
      </c>
      <c r="K71" s="3"/>
      <c r="L71" s="3"/>
      <c r="M71" s="3"/>
    </row>
    <row r="72" spans="1:13" x14ac:dyDescent="0.35">
      <c r="A72" s="3"/>
      <c r="B72" s="3"/>
      <c r="C72" s="3"/>
      <c r="D72" s="69"/>
      <c r="E72" s="70">
        <v>527379</v>
      </c>
      <c r="F72" s="70">
        <v>1489000</v>
      </c>
      <c r="G72" s="70">
        <v>340000</v>
      </c>
      <c r="H72" s="70">
        <v>856898</v>
      </c>
      <c r="I72" s="3"/>
      <c r="J72" s="6"/>
      <c r="K72" s="3"/>
      <c r="L72" s="3"/>
      <c r="M72" s="3"/>
    </row>
    <row r="73" spans="1:13" x14ac:dyDescent="0.35">
      <c r="A73" s="3"/>
      <c r="B73" s="3"/>
      <c r="C73" s="3"/>
      <c r="D73" s="69"/>
      <c r="E73" s="74"/>
      <c r="F73" s="74">
        <v>0</v>
      </c>
      <c r="G73" s="74">
        <v>0</v>
      </c>
      <c r="H73" s="74">
        <v>0</v>
      </c>
      <c r="I73" s="75"/>
      <c r="J73" s="16"/>
      <c r="K73" s="3"/>
      <c r="L73" s="3"/>
      <c r="M73" s="3"/>
    </row>
    <row r="74" spans="1:13" x14ac:dyDescent="0.35">
      <c r="A74" s="3"/>
      <c r="B74" s="3"/>
      <c r="C74" s="3"/>
      <c r="D74" s="69"/>
      <c r="E74" s="74"/>
      <c r="F74" s="74">
        <v>0</v>
      </c>
      <c r="G74" s="74">
        <v>0</v>
      </c>
      <c r="H74" s="74">
        <v>0</v>
      </c>
      <c r="I74" s="75"/>
      <c r="J74" s="6"/>
      <c r="K74" s="3"/>
      <c r="L74" s="3"/>
      <c r="M74" s="3"/>
    </row>
    <row r="75" spans="1:13" x14ac:dyDescent="0.35">
      <c r="A75" s="3"/>
      <c r="B75" s="3"/>
      <c r="C75" s="3"/>
      <c r="D75" s="69"/>
      <c r="E75" s="70"/>
      <c r="F75" s="70">
        <v>0</v>
      </c>
      <c r="G75" s="70">
        <v>0</v>
      </c>
      <c r="H75" s="70">
        <v>0</v>
      </c>
      <c r="I75" s="3"/>
      <c r="J75" s="6"/>
      <c r="K75" s="3"/>
      <c r="L75" s="3"/>
      <c r="M75" s="3"/>
    </row>
    <row r="76" spans="1:13" x14ac:dyDescent="0.35">
      <c r="A76" s="3"/>
      <c r="B76" s="3"/>
      <c r="C76" s="3"/>
      <c r="D76" s="69"/>
      <c r="E76" s="74"/>
      <c r="F76" s="74">
        <v>0</v>
      </c>
      <c r="G76" s="74">
        <v>0</v>
      </c>
      <c r="H76" s="74">
        <v>0</v>
      </c>
      <c r="I76" s="75"/>
      <c r="J76" s="16"/>
      <c r="K76" s="3"/>
      <c r="L76" s="3"/>
      <c r="M76" s="3"/>
    </row>
    <row r="77" spans="1:13" x14ac:dyDescent="0.35">
      <c r="A77" s="63"/>
      <c r="B77" s="68">
        <v>323</v>
      </c>
      <c r="C77" s="63" t="s">
        <v>46</v>
      </c>
      <c r="D77" s="65"/>
      <c r="E77" s="66">
        <f>SUM(E78:E84)</f>
        <v>3100864</v>
      </c>
      <c r="F77" s="66">
        <f>SUM(F78:F84)</f>
        <v>2370000</v>
      </c>
      <c r="G77" s="66">
        <f>SUM(G78:G84)</f>
        <v>3400000</v>
      </c>
      <c r="H77" s="66">
        <f>H78</f>
        <v>4390176</v>
      </c>
      <c r="I77" s="67">
        <f>H77*100/E77</f>
        <v>141.57912117396958</v>
      </c>
      <c r="J77" s="67">
        <f>H77*100/F77</f>
        <v>185.23949367088608</v>
      </c>
      <c r="K77" s="3"/>
      <c r="L77" s="3"/>
      <c r="M77" s="3"/>
    </row>
    <row r="78" spans="1:13" x14ac:dyDescent="0.35">
      <c r="A78" s="3"/>
      <c r="B78" s="3"/>
      <c r="C78" s="3"/>
      <c r="D78" s="69"/>
      <c r="E78" s="70">
        <v>3100864</v>
      </c>
      <c r="F78" s="70">
        <v>2370000</v>
      </c>
      <c r="G78" s="70">
        <v>3400000</v>
      </c>
      <c r="H78" s="70">
        <v>4390176</v>
      </c>
      <c r="I78" s="3"/>
      <c r="J78" s="6"/>
      <c r="K78" s="3"/>
      <c r="L78" s="3"/>
      <c r="M78" s="3"/>
    </row>
    <row r="79" spans="1:13" x14ac:dyDescent="0.35">
      <c r="A79" s="3"/>
      <c r="B79" s="3"/>
      <c r="C79" s="3"/>
      <c r="D79" s="69"/>
      <c r="E79" s="70"/>
      <c r="F79" s="70">
        <v>0</v>
      </c>
      <c r="G79" s="70">
        <v>0</v>
      </c>
      <c r="H79" s="70">
        <v>0</v>
      </c>
      <c r="I79" s="3"/>
      <c r="J79" s="6"/>
      <c r="K79" s="3"/>
      <c r="L79" s="3"/>
      <c r="M79" s="3"/>
    </row>
    <row r="80" spans="1:13" x14ac:dyDescent="0.35">
      <c r="A80" s="63"/>
      <c r="B80" s="68">
        <v>324</v>
      </c>
      <c r="C80" s="63" t="s">
        <v>284</v>
      </c>
      <c r="D80" s="65"/>
      <c r="E80" s="66">
        <f>E81</f>
        <v>0</v>
      </c>
      <c r="F80" s="66">
        <f t="shared" ref="F80:H80" si="0">F81</f>
        <v>0</v>
      </c>
      <c r="G80" s="66">
        <f t="shared" si="0"/>
        <v>0</v>
      </c>
      <c r="H80" s="66">
        <f t="shared" si="0"/>
        <v>800</v>
      </c>
      <c r="I80" s="67"/>
      <c r="J80" s="67"/>
      <c r="K80" s="3"/>
      <c r="L80" s="3"/>
      <c r="M80" s="3"/>
    </row>
    <row r="81" spans="1:13" x14ac:dyDescent="0.35">
      <c r="A81" s="3"/>
      <c r="B81" s="3"/>
      <c r="C81" s="3"/>
      <c r="D81" s="69"/>
      <c r="E81" s="70">
        <v>0</v>
      </c>
      <c r="F81" s="70">
        <v>0</v>
      </c>
      <c r="G81" s="70">
        <v>0</v>
      </c>
      <c r="H81" s="70">
        <v>800</v>
      </c>
      <c r="I81" s="3"/>
      <c r="J81" s="6"/>
      <c r="K81" s="3"/>
      <c r="L81" s="3"/>
      <c r="M81" s="3"/>
    </row>
    <row r="82" spans="1:13" x14ac:dyDescent="0.35">
      <c r="A82" s="3"/>
      <c r="B82" s="3"/>
      <c r="C82" s="3"/>
      <c r="D82" s="69"/>
      <c r="E82" s="70"/>
      <c r="F82" s="70">
        <v>0</v>
      </c>
      <c r="G82" s="70">
        <v>0</v>
      </c>
      <c r="H82" s="70">
        <v>0</v>
      </c>
      <c r="I82" s="3"/>
      <c r="J82" s="6"/>
      <c r="K82" s="3"/>
      <c r="L82" s="3"/>
      <c r="M82" s="3"/>
    </row>
    <row r="83" spans="1:13" x14ac:dyDescent="0.35">
      <c r="A83" s="3"/>
      <c r="B83" s="3"/>
      <c r="C83" s="3"/>
      <c r="D83" s="69"/>
      <c r="E83" s="70"/>
      <c r="F83" s="70">
        <v>0</v>
      </c>
      <c r="G83" s="70">
        <v>0</v>
      </c>
      <c r="H83" s="70">
        <v>0</v>
      </c>
      <c r="I83" s="3"/>
      <c r="J83" s="6"/>
      <c r="K83" s="3"/>
      <c r="L83" s="3"/>
      <c r="M83" s="3"/>
    </row>
    <row r="84" spans="1:13" x14ac:dyDescent="0.35">
      <c r="A84" s="3"/>
      <c r="B84" s="3"/>
      <c r="C84" s="3"/>
      <c r="D84" s="69"/>
      <c r="E84" s="70"/>
      <c r="F84" s="70">
        <v>0</v>
      </c>
      <c r="G84" s="70">
        <v>0</v>
      </c>
      <c r="H84" s="70">
        <v>0</v>
      </c>
      <c r="I84" s="3"/>
      <c r="J84" s="6"/>
      <c r="K84" s="3"/>
      <c r="L84" s="3"/>
      <c r="M84" s="3"/>
    </row>
    <row r="85" spans="1:13" x14ac:dyDescent="0.35">
      <c r="A85" s="63"/>
      <c r="B85" s="68">
        <v>329</v>
      </c>
      <c r="C85" s="63" t="s">
        <v>47</v>
      </c>
      <c r="D85" s="65"/>
      <c r="E85" s="66">
        <f>SUM(E86:E89)</f>
        <v>227391</v>
      </c>
      <c r="F85" s="66">
        <f>SUM(F86:F89)</f>
        <v>929900</v>
      </c>
      <c r="G85" s="66">
        <f>SUM(G86:G89)</f>
        <v>570000</v>
      </c>
      <c r="H85" s="66">
        <f>SUM(H86:H89)</f>
        <v>427520</v>
      </c>
      <c r="I85" s="67">
        <f>H85*100/E85</f>
        <v>188.01095909688598</v>
      </c>
      <c r="J85" s="67">
        <f>H85*100/F85</f>
        <v>45.974836003871381</v>
      </c>
      <c r="K85" s="3"/>
      <c r="L85" s="3"/>
      <c r="M85" s="3"/>
    </row>
    <row r="86" spans="1:13" x14ac:dyDescent="0.35">
      <c r="A86" s="3"/>
      <c r="B86" s="3"/>
      <c r="C86" s="3"/>
      <c r="D86" s="69"/>
      <c r="E86" s="70">
        <v>227391</v>
      </c>
      <c r="F86" s="70">
        <v>929900</v>
      </c>
      <c r="G86" s="70">
        <v>570000</v>
      </c>
      <c r="H86" s="70">
        <v>427520</v>
      </c>
      <c r="I86" s="3"/>
      <c r="J86" s="6"/>
      <c r="K86" s="3"/>
      <c r="L86" s="3"/>
      <c r="M86" s="3"/>
    </row>
    <row r="87" spans="1:13" x14ac:dyDescent="0.35">
      <c r="A87" s="3"/>
      <c r="B87" s="3"/>
      <c r="C87" s="3"/>
      <c r="D87" s="69"/>
      <c r="E87" s="70"/>
      <c r="F87" s="70">
        <v>0</v>
      </c>
      <c r="G87" s="70">
        <v>0</v>
      </c>
      <c r="H87" s="70">
        <v>0</v>
      </c>
      <c r="I87" s="3"/>
      <c r="J87" s="6"/>
      <c r="K87" s="3"/>
      <c r="L87" s="3"/>
      <c r="M87" s="3"/>
    </row>
    <row r="88" spans="1:13" x14ac:dyDescent="0.35">
      <c r="A88" s="3"/>
      <c r="B88" s="3"/>
      <c r="C88" s="3"/>
      <c r="D88" s="69"/>
      <c r="E88" s="70"/>
      <c r="F88" s="70">
        <v>0</v>
      </c>
      <c r="G88" s="70">
        <v>0</v>
      </c>
      <c r="H88" s="70">
        <v>0</v>
      </c>
      <c r="I88" s="3"/>
      <c r="J88" s="6"/>
      <c r="K88" s="3"/>
      <c r="L88" s="3"/>
      <c r="M88" s="3"/>
    </row>
    <row r="89" spans="1:13" x14ac:dyDescent="0.35">
      <c r="A89" s="3"/>
      <c r="B89" s="3"/>
      <c r="C89" s="3"/>
      <c r="D89" s="69"/>
      <c r="E89" s="70"/>
      <c r="F89" s="70">
        <v>0</v>
      </c>
      <c r="G89" s="70">
        <v>0</v>
      </c>
      <c r="H89" s="70">
        <v>0</v>
      </c>
      <c r="I89" s="3"/>
      <c r="J89" s="6"/>
      <c r="K89" s="3"/>
      <c r="L89" s="3"/>
      <c r="M89" s="3"/>
    </row>
    <row r="90" spans="1:13" x14ac:dyDescent="0.35">
      <c r="A90" s="63"/>
      <c r="B90" s="64">
        <v>34</v>
      </c>
      <c r="C90" s="63" t="s">
        <v>48</v>
      </c>
      <c r="D90" s="65"/>
      <c r="E90" s="66">
        <f>E91+E93</f>
        <v>104842</v>
      </c>
      <c r="F90" s="66">
        <f>F91+F93</f>
        <v>220000</v>
      </c>
      <c r="G90" s="66">
        <f>G91+G93</f>
        <v>105000</v>
      </c>
      <c r="H90" s="66">
        <f>H91+H93</f>
        <v>121881</v>
      </c>
      <c r="I90" s="67">
        <f>H90*100/E90</f>
        <v>116.25207455027565</v>
      </c>
      <c r="J90" s="67">
        <f>H90*100/F90</f>
        <v>55.400454545454544</v>
      </c>
      <c r="K90" s="3"/>
      <c r="L90" s="3"/>
      <c r="M90" s="3"/>
    </row>
    <row r="91" spans="1:13" x14ac:dyDescent="0.35">
      <c r="A91" s="63"/>
      <c r="B91" s="68">
        <v>342</v>
      </c>
      <c r="C91" s="63" t="s">
        <v>49</v>
      </c>
      <c r="D91" s="65"/>
      <c r="E91" s="66">
        <f>E92</f>
        <v>78341</v>
      </c>
      <c r="F91" s="66">
        <f>F92</f>
        <v>150000</v>
      </c>
      <c r="G91" s="66">
        <f>G92</f>
        <v>85000</v>
      </c>
      <c r="H91" s="66">
        <f>H92</f>
        <v>88998</v>
      </c>
      <c r="I91" s="67">
        <f>H91*100/E91</f>
        <v>113.60334945941462</v>
      </c>
      <c r="J91" s="67">
        <f>H91*100/F91</f>
        <v>59.332000000000001</v>
      </c>
      <c r="K91" s="3"/>
      <c r="L91" s="3"/>
      <c r="M91" s="3"/>
    </row>
    <row r="92" spans="1:13" x14ac:dyDescent="0.35">
      <c r="A92" s="3"/>
      <c r="B92" s="3"/>
      <c r="C92" s="3"/>
      <c r="D92" s="69"/>
      <c r="E92" s="70">
        <v>78341</v>
      </c>
      <c r="F92" s="70">
        <v>150000</v>
      </c>
      <c r="G92" s="70">
        <v>85000</v>
      </c>
      <c r="H92" s="70">
        <v>88998</v>
      </c>
      <c r="I92" s="3"/>
      <c r="J92" s="6"/>
      <c r="K92" s="3"/>
      <c r="L92" s="3"/>
      <c r="M92" s="3"/>
    </row>
    <row r="93" spans="1:13" x14ac:dyDescent="0.35">
      <c r="A93" s="63"/>
      <c r="B93" s="68">
        <v>343</v>
      </c>
      <c r="C93" s="63" t="s">
        <v>50</v>
      </c>
      <c r="D93" s="65"/>
      <c r="E93" s="66">
        <f>SUM(E94:E96)</f>
        <v>26501</v>
      </c>
      <c r="F93" s="66">
        <f>SUM(F94:F96)</f>
        <v>70000</v>
      </c>
      <c r="G93" s="66">
        <f>SUM(G94:G96)</f>
        <v>20000</v>
      </c>
      <c r="H93" s="66">
        <f>SUM(H94:H96)</f>
        <v>32883</v>
      </c>
      <c r="I93" s="67">
        <f>H93*100/E93</f>
        <v>124.08211010905249</v>
      </c>
      <c r="J93" s="67">
        <f>H93*100/F93</f>
        <v>46.975714285714282</v>
      </c>
      <c r="K93" s="3"/>
      <c r="L93" s="3"/>
      <c r="M93" s="3"/>
    </row>
    <row r="94" spans="1:13" x14ac:dyDescent="0.35">
      <c r="A94" s="3"/>
      <c r="B94" s="3"/>
      <c r="C94" s="3"/>
      <c r="D94" s="69"/>
      <c r="E94" s="70">
        <v>26501</v>
      </c>
      <c r="F94" s="70">
        <v>70000</v>
      </c>
      <c r="G94" s="70">
        <v>20000</v>
      </c>
      <c r="H94" s="70">
        <v>32883</v>
      </c>
      <c r="I94" s="3"/>
      <c r="J94" s="6"/>
      <c r="K94" s="3"/>
      <c r="L94" s="3"/>
      <c r="M94" s="3"/>
    </row>
    <row r="95" spans="1:13" x14ac:dyDescent="0.35">
      <c r="A95" s="3"/>
      <c r="B95" s="3"/>
      <c r="C95" s="3"/>
      <c r="D95" s="69"/>
      <c r="E95" s="70"/>
      <c r="F95" s="70">
        <v>0</v>
      </c>
      <c r="G95" s="70" t="s">
        <v>240</v>
      </c>
      <c r="H95" s="70">
        <v>0</v>
      </c>
      <c r="I95" s="3"/>
      <c r="J95" s="6"/>
      <c r="K95" s="3"/>
      <c r="L95" s="3"/>
      <c r="M95" s="3"/>
    </row>
    <row r="96" spans="1:13" x14ac:dyDescent="0.35">
      <c r="A96" s="3"/>
      <c r="B96" s="3"/>
      <c r="C96" s="3"/>
      <c r="D96" s="69"/>
      <c r="E96" s="74">
        <v>0</v>
      </c>
      <c r="F96" s="74">
        <v>0</v>
      </c>
      <c r="G96" s="74">
        <v>0</v>
      </c>
      <c r="H96" s="74">
        <v>0</v>
      </c>
      <c r="I96" s="75"/>
      <c r="J96" s="16"/>
      <c r="K96" s="3"/>
      <c r="L96" s="3"/>
      <c r="M96" s="3"/>
    </row>
    <row r="97" spans="1:13" x14ac:dyDescent="0.35">
      <c r="A97" s="63"/>
      <c r="B97" s="64">
        <v>35</v>
      </c>
      <c r="C97" s="63" t="s">
        <v>51</v>
      </c>
      <c r="D97" s="65"/>
      <c r="E97" s="66">
        <f>E98</f>
        <v>109700</v>
      </c>
      <c r="F97" s="66">
        <f>F98</f>
        <v>100000</v>
      </c>
      <c r="G97" s="66">
        <f>G98</f>
        <v>130000</v>
      </c>
      <c r="H97" s="66">
        <f>H98</f>
        <v>112170</v>
      </c>
      <c r="I97" s="67">
        <f>H97*100/E97</f>
        <v>102.25159525979946</v>
      </c>
      <c r="J97" s="67">
        <f>H97*100/F97</f>
        <v>112.17</v>
      </c>
      <c r="K97" s="3"/>
      <c r="L97" s="3"/>
      <c r="M97" s="3"/>
    </row>
    <row r="98" spans="1:13" x14ac:dyDescent="0.35">
      <c r="A98" s="63"/>
      <c r="B98" s="68">
        <v>352</v>
      </c>
      <c r="C98" s="63" t="s">
        <v>52</v>
      </c>
      <c r="D98" s="65"/>
      <c r="E98" s="73">
        <f>SUM(E99:E101)</f>
        <v>109700</v>
      </c>
      <c r="F98" s="73">
        <f>SUM(F99:F101)</f>
        <v>100000</v>
      </c>
      <c r="G98" s="73">
        <f>SUM(G99:G101)</f>
        <v>130000</v>
      </c>
      <c r="H98" s="73">
        <f>SUM(H99:H101)</f>
        <v>112170</v>
      </c>
      <c r="I98" s="67">
        <f>H98*100/E98</f>
        <v>102.25159525979946</v>
      </c>
      <c r="J98" s="67">
        <f>H98*100/F98</f>
        <v>112.17</v>
      </c>
      <c r="K98" s="3"/>
      <c r="L98" s="3"/>
      <c r="M98" s="3"/>
    </row>
    <row r="99" spans="1:13" x14ac:dyDescent="0.35">
      <c r="A99" s="3"/>
      <c r="B99" s="76"/>
      <c r="C99" s="3"/>
      <c r="D99" s="3"/>
      <c r="E99" s="74">
        <v>109700</v>
      </c>
      <c r="F99" s="74">
        <v>100000</v>
      </c>
      <c r="G99" s="74">
        <v>130000</v>
      </c>
      <c r="H99" s="74">
        <v>112170</v>
      </c>
      <c r="I99" s="75"/>
      <c r="J99" s="16"/>
      <c r="K99" s="3"/>
      <c r="L99" s="3"/>
      <c r="M99" s="3"/>
    </row>
    <row r="100" spans="1:13" x14ac:dyDescent="0.35">
      <c r="A100" s="3"/>
      <c r="B100" s="3"/>
      <c r="C100" s="3"/>
      <c r="D100" s="69"/>
      <c r="E100" s="74"/>
      <c r="F100" s="74">
        <v>0</v>
      </c>
      <c r="G100" s="74">
        <v>0</v>
      </c>
      <c r="H100" s="74">
        <v>0</v>
      </c>
      <c r="I100" s="75"/>
      <c r="J100" s="6"/>
      <c r="K100" s="3"/>
      <c r="L100" s="3"/>
      <c r="M100" s="3"/>
    </row>
    <row r="101" spans="1:13" x14ac:dyDescent="0.35">
      <c r="A101" s="3"/>
      <c r="B101" s="76"/>
      <c r="C101" s="3"/>
      <c r="D101" s="3"/>
      <c r="E101" s="74"/>
      <c r="F101" s="74">
        <v>0</v>
      </c>
      <c r="G101" s="74">
        <v>0</v>
      </c>
      <c r="H101" s="74">
        <v>0</v>
      </c>
      <c r="I101" s="75"/>
      <c r="J101" s="16"/>
      <c r="K101" s="3"/>
      <c r="L101" s="3"/>
      <c r="M101" s="3"/>
    </row>
    <row r="102" spans="1:13" x14ac:dyDescent="0.35">
      <c r="A102" s="63"/>
      <c r="B102" s="64">
        <v>36</v>
      </c>
      <c r="C102" s="63" t="s">
        <v>53</v>
      </c>
      <c r="D102" s="65"/>
      <c r="E102" s="66">
        <f>E103</f>
        <v>43551</v>
      </c>
      <c r="F102" s="66">
        <f>F103</f>
        <v>35000</v>
      </c>
      <c r="G102" s="66">
        <f>G103</f>
        <v>90000</v>
      </c>
      <c r="H102" s="66">
        <f>H103</f>
        <v>121360</v>
      </c>
      <c r="I102" s="67">
        <f>H102*100/E102</f>
        <v>278.66179881058986</v>
      </c>
      <c r="J102" s="67">
        <f>H102*100/F102</f>
        <v>346.74285714285713</v>
      </c>
      <c r="K102" s="3"/>
      <c r="L102" s="3"/>
      <c r="M102" s="3"/>
    </row>
    <row r="103" spans="1:13" x14ac:dyDescent="0.35">
      <c r="A103" s="63"/>
      <c r="B103" s="68">
        <v>363</v>
      </c>
      <c r="C103" s="63" t="s">
        <v>54</v>
      </c>
      <c r="D103" s="65"/>
      <c r="E103" s="66">
        <f>SUM(E104:E109)</f>
        <v>43551</v>
      </c>
      <c r="F103" s="66">
        <f>SUM(F104:F109)</f>
        <v>35000</v>
      </c>
      <c r="G103" s="66">
        <f>SUM(G104:G109)</f>
        <v>90000</v>
      </c>
      <c r="H103" s="66">
        <f>SUM(H104:H109)</f>
        <v>121360</v>
      </c>
      <c r="I103" s="67">
        <f>H103*100/E103</f>
        <v>278.66179881058986</v>
      </c>
      <c r="J103" s="67">
        <f>H103*100/F103</f>
        <v>346.74285714285713</v>
      </c>
      <c r="K103" s="3"/>
      <c r="L103" s="28"/>
      <c r="M103" s="6"/>
    </row>
    <row r="104" spans="1:13" x14ac:dyDescent="0.35">
      <c r="A104" s="76"/>
      <c r="B104" s="76"/>
      <c r="C104" s="3"/>
      <c r="D104" s="69"/>
      <c r="E104" s="70">
        <v>43551</v>
      </c>
      <c r="F104" s="70">
        <v>35000</v>
      </c>
      <c r="G104" s="70">
        <v>90000</v>
      </c>
      <c r="H104" s="70">
        <v>121360</v>
      </c>
      <c r="I104" s="75"/>
      <c r="J104" s="6"/>
      <c r="K104" s="3"/>
      <c r="L104" s="28"/>
      <c r="M104" s="6"/>
    </row>
    <row r="105" spans="1:13" x14ac:dyDescent="0.35">
      <c r="A105" s="76"/>
      <c r="B105" s="76"/>
      <c r="C105" s="3"/>
      <c r="D105" s="69"/>
      <c r="E105" s="70"/>
      <c r="F105" s="70" t="s">
        <v>240</v>
      </c>
      <c r="G105" s="70" t="s">
        <v>240</v>
      </c>
      <c r="H105" s="70" t="s">
        <v>240</v>
      </c>
      <c r="I105" s="3"/>
      <c r="J105" s="6"/>
      <c r="K105" s="3"/>
      <c r="L105" s="28"/>
      <c r="M105" s="6"/>
    </row>
    <row r="106" spans="1:13" x14ac:dyDescent="0.35">
      <c r="A106" s="76"/>
      <c r="B106" s="76"/>
      <c r="C106" s="3"/>
      <c r="D106" s="69"/>
      <c r="E106" s="70"/>
      <c r="F106" s="70">
        <v>0</v>
      </c>
      <c r="G106" s="70">
        <v>0</v>
      </c>
      <c r="H106" s="70">
        <v>0</v>
      </c>
      <c r="I106" s="3"/>
      <c r="J106" s="6"/>
      <c r="K106" s="3"/>
      <c r="L106" s="28"/>
      <c r="M106" s="6"/>
    </row>
    <row r="107" spans="1:13" x14ac:dyDescent="0.35">
      <c r="A107" s="76"/>
      <c r="B107" s="76"/>
      <c r="C107" s="3"/>
      <c r="D107" s="69"/>
      <c r="E107" s="74"/>
      <c r="F107" s="74"/>
      <c r="G107" s="74"/>
      <c r="H107" s="74"/>
      <c r="I107" s="75"/>
      <c r="J107" s="6"/>
      <c r="K107" s="3"/>
      <c r="L107" s="28"/>
      <c r="M107" s="6"/>
    </row>
    <row r="108" spans="1:13" x14ac:dyDescent="0.35">
      <c r="A108" s="76"/>
      <c r="B108" s="76"/>
      <c r="C108" s="3"/>
      <c r="D108" s="69"/>
      <c r="E108" s="74"/>
      <c r="F108" s="74"/>
      <c r="G108" s="74"/>
      <c r="H108" s="74"/>
      <c r="I108" s="75"/>
      <c r="J108" s="6"/>
      <c r="K108" s="3"/>
      <c r="L108" s="28"/>
      <c r="M108" s="6"/>
    </row>
    <row r="109" spans="1:13" x14ac:dyDescent="0.35">
      <c r="A109" s="76"/>
      <c r="B109" s="76"/>
      <c r="C109" s="3"/>
      <c r="D109" s="69"/>
      <c r="E109" s="74"/>
      <c r="F109" s="74"/>
      <c r="G109" s="74"/>
      <c r="H109" s="74"/>
      <c r="I109" s="75"/>
      <c r="J109" s="6"/>
      <c r="K109" s="3"/>
      <c r="L109" s="3"/>
      <c r="M109" s="3"/>
    </row>
    <row r="110" spans="1:13" x14ac:dyDescent="0.35">
      <c r="A110" s="63"/>
      <c r="B110" s="64">
        <v>37</v>
      </c>
      <c r="C110" s="63" t="s">
        <v>55</v>
      </c>
      <c r="D110" s="65"/>
      <c r="E110" s="66">
        <f>E113</f>
        <v>646832</v>
      </c>
      <c r="F110" s="66">
        <f>F111+F113</f>
        <v>1010000</v>
      </c>
      <c r="G110" s="66">
        <f>G111+G113</f>
        <v>600000</v>
      </c>
      <c r="H110" s="66">
        <f>H111+H113</f>
        <v>616695</v>
      </c>
      <c r="I110" s="67">
        <f>H110*100/E110</f>
        <v>95.340830385633367</v>
      </c>
      <c r="J110" s="67">
        <f>H110*100/F110</f>
        <v>61.058910891089106</v>
      </c>
      <c r="K110" s="3"/>
      <c r="L110" s="3"/>
      <c r="M110" s="3"/>
    </row>
    <row r="111" spans="1:13" x14ac:dyDescent="0.35">
      <c r="A111" s="63"/>
      <c r="B111" s="68">
        <v>371</v>
      </c>
      <c r="C111" s="63" t="s">
        <v>56</v>
      </c>
      <c r="D111" s="65"/>
      <c r="E111" s="73">
        <f>E112</f>
        <v>0</v>
      </c>
      <c r="F111" s="73">
        <f>F112</f>
        <v>50000</v>
      </c>
      <c r="G111" s="73">
        <f>G112</f>
        <v>50000</v>
      </c>
      <c r="H111" s="73">
        <f>H112</f>
        <v>0</v>
      </c>
      <c r="I111" s="73">
        <v>0</v>
      </c>
      <c r="J111" s="73"/>
      <c r="K111" s="3"/>
      <c r="L111" s="3"/>
      <c r="M111" s="3"/>
    </row>
    <row r="112" spans="1:13" x14ac:dyDescent="0.35">
      <c r="A112" s="3"/>
      <c r="B112" s="76"/>
      <c r="C112" s="3"/>
      <c r="D112" s="69"/>
      <c r="E112" s="74"/>
      <c r="F112" s="74">
        <v>50000</v>
      </c>
      <c r="G112" s="74">
        <v>50000</v>
      </c>
      <c r="H112" s="74"/>
      <c r="I112" s="75"/>
      <c r="J112" s="16"/>
      <c r="K112" s="3"/>
      <c r="L112" s="3"/>
      <c r="M112" s="3"/>
    </row>
    <row r="113" spans="1:13" x14ac:dyDescent="0.35">
      <c r="A113" s="63"/>
      <c r="B113" s="68">
        <v>372</v>
      </c>
      <c r="C113" s="63" t="s">
        <v>57</v>
      </c>
      <c r="D113" s="65"/>
      <c r="E113" s="66">
        <f>SUM(E114:E116)</f>
        <v>646832</v>
      </c>
      <c r="F113" s="66">
        <f>SUM(F114:F116)</f>
        <v>960000</v>
      </c>
      <c r="G113" s="66">
        <f>SUM(G114:G116)</f>
        <v>550000</v>
      </c>
      <c r="H113" s="66">
        <f>SUM(H114:H116)</f>
        <v>616695</v>
      </c>
      <c r="I113" s="67">
        <f>H113*100/E113</f>
        <v>95.340830385633367</v>
      </c>
      <c r="J113" s="67">
        <f>H113*100/F113</f>
        <v>64.239062500000003</v>
      </c>
      <c r="K113" s="3"/>
      <c r="L113" s="3"/>
      <c r="M113" s="3"/>
    </row>
    <row r="114" spans="1:13" x14ac:dyDescent="0.35">
      <c r="A114" s="3"/>
      <c r="B114" s="3"/>
      <c r="C114" s="3"/>
      <c r="D114" s="69"/>
      <c r="E114" s="70">
        <v>646832</v>
      </c>
      <c r="F114" s="70">
        <v>960000</v>
      </c>
      <c r="G114" s="70">
        <v>550000</v>
      </c>
      <c r="H114" s="70">
        <v>616695</v>
      </c>
      <c r="I114" s="3"/>
      <c r="J114" s="6"/>
      <c r="K114" s="3"/>
      <c r="L114" s="3"/>
      <c r="M114" s="3"/>
    </row>
    <row r="115" spans="1:13" x14ac:dyDescent="0.35">
      <c r="A115" s="3"/>
      <c r="B115" s="76"/>
      <c r="C115" s="3"/>
      <c r="D115" s="3"/>
      <c r="E115" s="74"/>
      <c r="F115" s="74">
        <v>0</v>
      </c>
      <c r="G115" s="74">
        <v>0</v>
      </c>
      <c r="H115" s="74">
        <v>0</v>
      </c>
      <c r="I115" s="75"/>
      <c r="J115" s="16"/>
      <c r="K115" s="3"/>
      <c r="L115" s="3"/>
      <c r="M115" s="3"/>
    </row>
    <row r="116" spans="1:13" x14ac:dyDescent="0.35">
      <c r="A116" s="3"/>
      <c r="B116" s="3"/>
      <c r="C116" s="3"/>
      <c r="D116" s="69"/>
      <c r="E116" s="70"/>
      <c r="F116" s="70">
        <v>0</v>
      </c>
      <c r="G116" s="70">
        <v>0</v>
      </c>
      <c r="H116" s="70">
        <v>0</v>
      </c>
      <c r="I116" s="3"/>
      <c r="J116" s="6"/>
      <c r="K116" s="3"/>
      <c r="L116" s="3"/>
      <c r="M116" s="3"/>
    </row>
    <row r="117" spans="1:13" x14ac:dyDescent="0.35">
      <c r="A117" s="63"/>
      <c r="B117" s="64">
        <v>38</v>
      </c>
      <c r="C117" s="63" t="s">
        <v>58</v>
      </c>
      <c r="D117" s="65"/>
      <c r="E117" s="77">
        <f>E118+E120+E122</f>
        <v>934609</v>
      </c>
      <c r="F117" s="77">
        <f>F118+F120+F122</f>
        <v>1192000</v>
      </c>
      <c r="G117" s="77">
        <f>G118+G120+G122</f>
        <v>1295000</v>
      </c>
      <c r="H117" s="77">
        <f>H118+H120+H122</f>
        <v>1370253</v>
      </c>
      <c r="I117" s="67">
        <f>H117*100/E117</f>
        <v>146.61243364872368</v>
      </c>
      <c r="J117" s="67">
        <f>H117*100/F117</f>
        <v>114.95411073825504</v>
      </c>
      <c r="K117" s="3"/>
      <c r="L117" s="3"/>
      <c r="M117" s="3"/>
    </row>
    <row r="118" spans="1:13" x14ac:dyDescent="0.35">
      <c r="A118" s="63"/>
      <c r="B118" s="68">
        <v>381</v>
      </c>
      <c r="C118" s="63" t="s">
        <v>59</v>
      </c>
      <c r="D118" s="65"/>
      <c r="E118" s="66">
        <f>E119</f>
        <v>934609</v>
      </c>
      <c r="F118" s="66">
        <f>F119</f>
        <v>1172000</v>
      </c>
      <c r="G118" s="66">
        <f>G119</f>
        <v>1270000</v>
      </c>
      <c r="H118" s="66">
        <f>H119</f>
        <v>1153807</v>
      </c>
      <c r="I118" s="67">
        <f>H118*100/E118</f>
        <v>123.45344416756097</v>
      </c>
      <c r="J118" s="67">
        <f>H118*100/F118</f>
        <v>98.447696245733795</v>
      </c>
      <c r="K118" s="3"/>
      <c r="L118" s="3"/>
      <c r="M118" s="3"/>
    </row>
    <row r="119" spans="1:13" x14ac:dyDescent="0.35">
      <c r="A119" s="3"/>
      <c r="B119" s="3"/>
      <c r="C119" s="3"/>
      <c r="D119" s="69"/>
      <c r="E119" s="70">
        <v>934609</v>
      </c>
      <c r="F119" s="70">
        <v>1172000</v>
      </c>
      <c r="G119" s="70">
        <v>1270000</v>
      </c>
      <c r="H119" s="70">
        <v>1153807</v>
      </c>
      <c r="I119" s="3"/>
      <c r="J119" s="6"/>
      <c r="K119" s="3"/>
      <c r="L119" s="3"/>
      <c r="M119" s="3"/>
    </row>
    <row r="120" spans="1:13" x14ac:dyDescent="0.35">
      <c r="A120" s="63"/>
      <c r="B120" s="68">
        <v>383</v>
      </c>
      <c r="C120" s="63" t="s">
        <v>60</v>
      </c>
      <c r="D120" s="65"/>
      <c r="E120" s="73">
        <f>E121</f>
        <v>0</v>
      </c>
      <c r="F120" s="73">
        <f>F121</f>
        <v>20000</v>
      </c>
      <c r="G120" s="73">
        <f>G121</f>
        <v>25000</v>
      </c>
      <c r="H120" s="73">
        <f>H121</f>
        <v>216446</v>
      </c>
      <c r="I120" s="67"/>
      <c r="J120" s="67">
        <f>H120*100/F120</f>
        <v>1082.23</v>
      </c>
      <c r="K120" s="3"/>
      <c r="L120" s="3"/>
      <c r="M120" s="3"/>
    </row>
    <row r="121" spans="1:13" x14ac:dyDescent="0.35">
      <c r="A121" s="2"/>
      <c r="B121" s="2"/>
      <c r="C121" s="2"/>
      <c r="D121" s="78"/>
      <c r="E121" s="79"/>
      <c r="F121" s="79">
        <v>20000</v>
      </c>
      <c r="G121" s="79">
        <v>25000</v>
      </c>
      <c r="H121" s="79">
        <v>216446</v>
      </c>
      <c r="I121" s="80"/>
      <c r="J121" s="81"/>
      <c r="K121" s="3"/>
      <c r="L121" s="3"/>
      <c r="M121" s="3"/>
    </row>
    <row r="122" spans="1:13" x14ac:dyDescent="0.35">
      <c r="A122" s="63"/>
      <c r="B122" s="68">
        <v>385</v>
      </c>
      <c r="C122" s="63" t="s">
        <v>61</v>
      </c>
      <c r="D122" s="65"/>
      <c r="E122" s="73">
        <f>E123+E124</f>
        <v>0</v>
      </c>
      <c r="F122" s="73">
        <f>F123+F124</f>
        <v>0</v>
      </c>
      <c r="G122" s="73">
        <f>G123+G124</f>
        <v>0</v>
      </c>
      <c r="H122" s="73">
        <f>H123+H124</f>
        <v>0</v>
      </c>
      <c r="I122" s="67"/>
      <c r="J122" s="67"/>
      <c r="K122" s="6"/>
      <c r="L122" s="3"/>
      <c r="M122" s="3"/>
    </row>
    <row r="123" spans="1:13" x14ac:dyDescent="0.35">
      <c r="A123" s="3"/>
      <c r="B123" s="3"/>
      <c r="C123" s="3"/>
      <c r="D123" s="69"/>
      <c r="E123" s="74"/>
      <c r="F123" s="74">
        <v>0</v>
      </c>
      <c r="G123" s="74">
        <v>0</v>
      </c>
      <c r="H123" s="74">
        <v>0</v>
      </c>
      <c r="I123" s="75"/>
      <c r="J123" s="16"/>
      <c r="K123" s="3"/>
      <c r="L123" s="3"/>
      <c r="M123" s="3"/>
    </row>
    <row r="124" spans="1:13" x14ac:dyDescent="0.35">
      <c r="A124" s="3"/>
      <c r="B124" s="3"/>
      <c r="C124" s="3"/>
      <c r="D124" s="69"/>
      <c r="E124" s="74"/>
      <c r="F124" s="74">
        <v>0</v>
      </c>
      <c r="G124" s="74">
        <v>0</v>
      </c>
      <c r="H124" s="74">
        <v>0</v>
      </c>
      <c r="I124" s="75"/>
      <c r="J124" s="16"/>
      <c r="K124" s="3"/>
      <c r="L124" s="3"/>
      <c r="M124" s="3"/>
    </row>
    <row r="125" spans="1:13" x14ac:dyDescent="0.35">
      <c r="A125" s="82">
        <v>4</v>
      </c>
      <c r="B125" s="82"/>
      <c r="C125" s="82" t="s">
        <v>62</v>
      </c>
      <c r="D125" s="83"/>
      <c r="E125" s="60">
        <f>E126+E129+E145</f>
        <v>4809885</v>
      </c>
      <c r="F125" s="60">
        <f>F126+F129</f>
        <v>18843300</v>
      </c>
      <c r="G125" s="60">
        <f>G126+G129</f>
        <v>5830300</v>
      </c>
      <c r="H125" s="60">
        <f>H126+H129+H145</f>
        <v>4080259</v>
      </c>
      <c r="I125" s="84">
        <f>H125*100/E125</f>
        <v>84.830697615431561</v>
      </c>
      <c r="J125" s="84">
        <f>H125*100/F125</f>
        <v>21.65363285624068</v>
      </c>
      <c r="K125" s="3"/>
      <c r="L125" s="3"/>
      <c r="M125" s="3"/>
    </row>
    <row r="126" spans="1:13" x14ac:dyDescent="0.35">
      <c r="A126" s="85"/>
      <c r="B126" s="86">
        <v>41</v>
      </c>
      <c r="C126" s="85" t="s">
        <v>63</v>
      </c>
      <c r="D126" s="87"/>
      <c r="E126" s="72">
        <f t="shared" ref="E126:H127" si="1">E127</f>
        <v>12000</v>
      </c>
      <c r="F126" s="72">
        <f t="shared" si="1"/>
        <v>100000</v>
      </c>
      <c r="G126" s="72">
        <f t="shared" si="1"/>
        <v>0</v>
      </c>
      <c r="H126" s="72">
        <f t="shared" si="1"/>
        <v>0</v>
      </c>
      <c r="I126" s="67">
        <f>H126*100/E126</f>
        <v>0</v>
      </c>
      <c r="J126" s="67">
        <f>H126*100/F126</f>
        <v>0</v>
      </c>
      <c r="K126" s="3"/>
      <c r="L126" s="3"/>
      <c r="M126" s="3"/>
    </row>
    <row r="127" spans="1:13" x14ac:dyDescent="0.35">
      <c r="A127" s="85"/>
      <c r="B127" s="88">
        <v>411</v>
      </c>
      <c r="C127" s="85" t="s">
        <v>64</v>
      </c>
      <c r="D127" s="87"/>
      <c r="E127" s="72">
        <f t="shared" si="1"/>
        <v>12000</v>
      </c>
      <c r="F127" s="72">
        <f t="shared" si="1"/>
        <v>100000</v>
      </c>
      <c r="G127" s="72">
        <f t="shared" si="1"/>
        <v>0</v>
      </c>
      <c r="H127" s="72">
        <f t="shared" si="1"/>
        <v>0</v>
      </c>
      <c r="I127" s="67">
        <f>H127*100/E127</f>
        <v>0</v>
      </c>
      <c r="J127" s="67">
        <f>H127*100/F127</f>
        <v>0</v>
      </c>
      <c r="K127" s="3"/>
      <c r="L127" s="3"/>
      <c r="M127" s="3"/>
    </row>
    <row r="128" spans="1:13" x14ac:dyDescent="0.35">
      <c r="A128" s="3"/>
      <c r="B128" s="3"/>
      <c r="C128" s="3"/>
      <c r="D128" s="69"/>
      <c r="E128" s="74">
        <v>12000</v>
      </c>
      <c r="F128" s="74">
        <v>100000</v>
      </c>
      <c r="G128" s="74">
        <v>0</v>
      </c>
      <c r="H128" s="74">
        <v>0</v>
      </c>
      <c r="I128" s="3"/>
      <c r="J128" s="16"/>
      <c r="K128" s="3"/>
      <c r="L128" s="3"/>
      <c r="M128" s="3"/>
    </row>
    <row r="129" spans="1:13" x14ac:dyDescent="0.35">
      <c r="A129" s="63"/>
      <c r="B129" s="64">
        <v>42</v>
      </c>
      <c r="C129" s="63" t="s">
        <v>65</v>
      </c>
      <c r="D129" s="65"/>
      <c r="E129" s="66">
        <f>E130+E137+E142</f>
        <v>4687780</v>
      </c>
      <c r="F129" s="66">
        <f>F130+F137+F142</f>
        <v>18743300</v>
      </c>
      <c r="G129" s="66">
        <f>G130+G137+G142</f>
        <v>5830300</v>
      </c>
      <c r="H129" s="66">
        <f>H130+H137+H142</f>
        <v>4055515</v>
      </c>
      <c r="I129" s="67">
        <f>H129*100/E129</f>
        <v>86.512485654190257</v>
      </c>
      <c r="J129" s="67">
        <f>H129*100/F129</f>
        <v>21.637145006482317</v>
      </c>
      <c r="K129" s="3"/>
      <c r="L129" s="3"/>
      <c r="M129" s="3"/>
    </row>
    <row r="130" spans="1:13" x14ac:dyDescent="0.35">
      <c r="A130" s="63"/>
      <c r="B130" s="68">
        <v>421</v>
      </c>
      <c r="C130" s="63" t="s">
        <v>66</v>
      </c>
      <c r="D130" s="65"/>
      <c r="E130" s="66">
        <f>SUM(E131:E136)</f>
        <v>4328011</v>
      </c>
      <c r="F130" s="66">
        <f>SUM(F131:F136)</f>
        <v>17334600</v>
      </c>
      <c r="G130" s="66">
        <f>SUM(G131:G136)</f>
        <v>5635300</v>
      </c>
      <c r="H130" s="66">
        <f>SUM(H131:H136)</f>
        <v>4041277</v>
      </c>
      <c r="I130" s="67">
        <f>H130*100/E130</f>
        <v>93.374924416781752</v>
      </c>
      <c r="J130" s="67">
        <f>H130*100/F130</f>
        <v>23.313355947065407</v>
      </c>
      <c r="K130" s="3"/>
      <c r="L130" s="3"/>
      <c r="M130" s="3"/>
    </row>
    <row r="131" spans="1:13" x14ac:dyDescent="0.35">
      <c r="A131" s="3"/>
      <c r="B131" s="3"/>
      <c r="C131" s="3"/>
      <c r="D131" s="69"/>
      <c r="E131" s="70">
        <v>4328011</v>
      </c>
      <c r="F131" s="70">
        <v>17334600</v>
      </c>
      <c r="G131" s="70">
        <v>5635300</v>
      </c>
      <c r="H131" s="70">
        <v>4041277</v>
      </c>
      <c r="I131" s="3"/>
      <c r="J131" s="6"/>
      <c r="K131" s="3"/>
      <c r="L131" s="3"/>
      <c r="M131" s="3"/>
    </row>
    <row r="132" spans="1:13" x14ac:dyDescent="0.35">
      <c r="A132" s="3"/>
      <c r="B132" s="3"/>
      <c r="C132" s="3"/>
      <c r="D132" s="69"/>
      <c r="E132" s="74"/>
      <c r="F132" s="74">
        <v>0</v>
      </c>
      <c r="G132" s="74">
        <v>0</v>
      </c>
      <c r="H132" s="74">
        <v>0</v>
      </c>
      <c r="I132" s="75"/>
      <c r="J132" s="16"/>
      <c r="K132" s="3"/>
      <c r="L132" s="3"/>
      <c r="M132" s="3"/>
    </row>
    <row r="133" spans="1:13" x14ac:dyDescent="0.35">
      <c r="A133" s="3"/>
      <c r="B133" s="3"/>
      <c r="C133" s="3"/>
      <c r="D133" s="69"/>
      <c r="E133" s="70"/>
      <c r="F133" s="70">
        <v>0</v>
      </c>
      <c r="G133" s="70">
        <v>0</v>
      </c>
      <c r="H133" s="70">
        <v>0</v>
      </c>
      <c r="I133" s="3"/>
      <c r="J133" s="6"/>
      <c r="K133" s="3"/>
      <c r="L133" s="3"/>
      <c r="M133" s="3"/>
    </row>
    <row r="134" spans="1:13" x14ac:dyDescent="0.35">
      <c r="A134" s="3"/>
      <c r="B134" s="3"/>
      <c r="C134" s="3"/>
      <c r="D134" s="69"/>
      <c r="E134" s="74"/>
      <c r="F134" s="74">
        <v>0</v>
      </c>
      <c r="G134" s="74">
        <v>0</v>
      </c>
      <c r="H134" s="74">
        <v>0</v>
      </c>
      <c r="I134" s="75"/>
      <c r="J134" s="16"/>
      <c r="K134" s="3"/>
      <c r="L134" s="3"/>
      <c r="M134" s="3"/>
    </row>
    <row r="135" spans="1:13" x14ac:dyDescent="0.35">
      <c r="A135" s="3"/>
      <c r="B135" s="3"/>
      <c r="C135" s="3"/>
      <c r="D135" s="69"/>
      <c r="E135" s="74"/>
      <c r="F135" s="74">
        <v>0</v>
      </c>
      <c r="G135" s="74">
        <v>0</v>
      </c>
      <c r="H135" s="74">
        <v>0</v>
      </c>
      <c r="I135" s="75"/>
      <c r="J135" s="16"/>
      <c r="K135" s="3"/>
      <c r="L135" s="3"/>
      <c r="M135" s="3"/>
    </row>
    <row r="136" spans="1:13" x14ac:dyDescent="0.35">
      <c r="A136" s="3"/>
      <c r="B136" s="3"/>
      <c r="C136" s="3"/>
      <c r="D136" s="3"/>
      <c r="E136" s="74"/>
      <c r="F136" s="74">
        <v>0</v>
      </c>
      <c r="G136" s="74">
        <v>0</v>
      </c>
      <c r="H136" s="74">
        <v>0</v>
      </c>
      <c r="I136" s="75"/>
      <c r="J136" s="16"/>
      <c r="K136" s="3"/>
      <c r="L136" s="3"/>
      <c r="M136" s="3"/>
    </row>
    <row r="137" spans="1:13" x14ac:dyDescent="0.35">
      <c r="A137" s="63"/>
      <c r="B137" s="68">
        <v>422</v>
      </c>
      <c r="C137" s="63" t="s">
        <v>67</v>
      </c>
      <c r="D137" s="65"/>
      <c r="E137" s="66">
        <f>SUM(E138:E141)</f>
        <v>359769</v>
      </c>
      <c r="F137" s="66">
        <f>SUM(F138:F141)</f>
        <v>1083700</v>
      </c>
      <c r="G137" s="66">
        <f>SUM(G138:G141)</f>
        <v>90000</v>
      </c>
      <c r="H137" s="66">
        <f>SUM(H138:H141)</f>
        <v>14238</v>
      </c>
      <c r="I137" s="67">
        <f>H137*100/E137</f>
        <v>3.9575394211285575</v>
      </c>
      <c r="J137" s="67">
        <f>H137*100/F137</f>
        <v>1.3138322413952201</v>
      </c>
      <c r="K137" s="3"/>
      <c r="L137" s="3"/>
      <c r="M137" s="3"/>
    </row>
    <row r="138" spans="1:13" x14ac:dyDescent="0.35">
      <c r="A138" s="3"/>
      <c r="B138" s="3"/>
      <c r="C138" s="3"/>
      <c r="D138" s="69"/>
      <c r="E138" s="74">
        <v>359769</v>
      </c>
      <c r="F138" s="74">
        <v>1083700</v>
      </c>
      <c r="G138" s="74">
        <v>90000</v>
      </c>
      <c r="H138" s="74">
        <v>14238</v>
      </c>
      <c r="I138" s="75"/>
      <c r="J138" s="6"/>
      <c r="K138" s="3"/>
      <c r="L138" s="3"/>
      <c r="M138" s="3"/>
    </row>
    <row r="139" spans="1:13" x14ac:dyDescent="0.35">
      <c r="A139" s="3"/>
      <c r="B139" s="3"/>
      <c r="C139" s="3"/>
      <c r="D139" s="69"/>
      <c r="E139" s="74"/>
      <c r="F139" s="74">
        <v>0</v>
      </c>
      <c r="G139" s="74">
        <v>0</v>
      </c>
      <c r="H139" s="74">
        <v>0</v>
      </c>
      <c r="I139" s="75"/>
      <c r="J139" s="16"/>
      <c r="K139" s="3"/>
      <c r="L139" s="3"/>
      <c r="M139" s="3"/>
    </row>
    <row r="140" spans="1:13" x14ac:dyDescent="0.35">
      <c r="A140" s="3"/>
      <c r="B140" s="3"/>
      <c r="C140" s="3"/>
      <c r="D140" s="69"/>
      <c r="E140" s="74"/>
      <c r="F140" s="74">
        <v>0</v>
      </c>
      <c r="G140" s="74">
        <v>0</v>
      </c>
      <c r="H140" s="74">
        <v>0</v>
      </c>
      <c r="I140" s="75"/>
      <c r="J140" s="16"/>
      <c r="K140" s="3"/>
      <c r="L140" s="3"/>
      <c r="M140" s="3"/>
    </row>
    <row r="141" spans="1:13" x14ac:dyDescent="0.35">
      <c r="A141" s="3"/>
      <c r="B141" s="3"/>
      <c r="C141" s="3"/>
      <c r="D141" s="69"/>
      <c r="E141" s="74"/>
      <c r="F141" s="74">
        <v>0</v>
      </c>
      <c r="G141" s="74">
        <v>0</v>
      </c>
      <c r="H141" s="74">
        <v>0</v>
      </c>
      <c r="I141" s="75"/>
      <c r="J141" s="16"/>
      <c r="K141" s="3"/>
      <c r="L141" s="3"/>
      <c r="M141" s="3"/>
    </row>
    <row r="142" spans="1:13" x14ac:dyDescent="0.35">
      <c r="A142" s="85"/>
      <c r="B142" s="88">
        <v>426</v>
      </c>
      <c r="C142" s="85" t="s">
        <v>68</v>
      </c>
      <c r="D142" s="87"/>
      <c r="E142" s="73">
        <f>E143</f>
        <v>0</v>
      </c>
      <c r="F142" s="73">
        <f>F143</f>
        <v>325000</v>
      </c>
      <c r="G142" s="73">
        <f>G143</f>
        <v>105000</v>
      </c>
      <c r="H142" s="73">
        <f>H143</f>
        <v>0</v>
      </c>
      <c r="I142" s="67"/>
      <c r="J142" s="67">
        <f>H142*100/F142</f>
        <v>0</v>
      </c>
      <c r="K142" s="6"/>
      <c r="L142" s="3"/>
      <c r="M142" s="3"/>
    </row>
    <row r="143" spans="1:13" x14ac:dyDescent="0.35">
      <c r="A143" s="3"/>
      <c r="B143" s="3"/>
      <c r="C143" s="3"/>
      <c r="D143" s="69"/>
      <c r="E143" s="74">
        <v>0</v>
      </c>
      <c r="F143" s="74">
        <v>325000</v>
      </c>
      <c r="G143" s="74">
        <v>105000</v>
      </c>
      <c r="H143" s="74">
        <v>0</v>
      </c>
      <c r="I143" s="75">
        <v>0</v>
      </c>
      <c r="J143" s="16"/>
      <c r="K143" s="3"/>
      <c r="L143" s="3"/>
      <c r="M143" s="3"/>
    </row>
    <row r="144" spans="1:13" x14ac:dyDescent="0.35">
      <c r="A144" s="3"/>
      <c r="B144" s="3"/>
      <c r="C144" s="3"/>
      <c r="D144" s="69"/>
      <c r="E144" s="74"/>
      <c r="F144" s="74"/>
      <c r="G144" s="74"/>
      <c r="H144" s="74"/>
      <c r="I144" s="75"/>
      <c r="J144" s="16"/>
      <c r="K144" s="3"/>
      <c r="L144" s="3"/>
      <c r="M144" s="3"/>
    </row>
    <row r="145" spans="1:13" x14ac:dyDescent="0.35">
      <c r="A145" s="85"/>
      <c r="B145" s="88">
        <v>451</v>
      </c>
      <c r="C145" s="85" t="s">
        <v>285</v>
      </c>
      <c r="D145" s="87"/>
      <c r="E145" s="73">
        <f>E146</f>
        <v>110105</v>
      </c>
      <c r="F145" s="73">
        <f>F146</f>
        <v>325000</v>
      </c>
      <c r="G145" s="73">
        <f>G146</f>
        <v>105000</v>
      </c>
      <c r="H145" s="73">
        <f>H146</f>
        <v>24744</v>
      </c>
      <c r="I145" s="67">
        <f>H145*100/E145</f>
        <v>22.473093864947096</v>
      </c>
      <c r="J145" s="67">
        <f>H145*100/F145</f>
        <v>7.6135384615384618</v>
      </c>
      <c r="K145" s="3"/>
      <c r="L145" s="3"/>
      <c r="M145" s="3"/>
    </row>
    <row r="146" spans="1:13" x14ac:dyDescent="0.35">
      <c r="A146" s="3"/>
      <c r="B146" s="3"/>
      <c r="C146" s="3"/>
      <c r="D146" s="69"/>
      <c r="E146" s="74">
        <v>110105</v>
      </c>
      <c r="F146" s="74">
        <v>325000</v>
      </c>
      <c r="G146" s="74">
        <v>105000</v>
      </c>
      <c r="H146" s="74">
        <v>24744</v>
      </c>
      <c r="I146" s="75">
        <v>0</v>
      </c>
      <c r="J146" s="16"/>
      <c r="K146" s="3"/>
      <c r="L146" s="3"/>
      <c r="M146" s="3"/>
    </row>
    <row r="147" spans="1:13" x14ac:dyDescent="0.35">
      <c r="A147" s="3"/>
      <c r="B147" s="3"/>
      <c r="C147" s="3"/>
      <c r="D147" s="69"/>
      <c r="E147" s="74"/>
      <c r="F147" s="74"/>
      <c r="G147" s="74"/>
      <c r="H147" s="74"/>
      <c r="I147" s="75"/>
      <c r="J147" s="16"/>
      <c r="K147" s="3"/>
      <c r="L147" s="3"/>
      <c r="M147" s="3"/>
    </row>
    <row r="148" spans="1:13" x14ac:dyDescent="0.35">
      <c r="A148" s="82">
        <v>5</v>
      </c>
      <c r="B148" s="89"/>
      <c r="C148" s="82" t="s">
        <v>69</v>
      </c>
      <c r="D148" s="89"/>
      <c r="E148" s="60">
        <f t="shared" ref="E148:H150" si="2">E149</f>
        <v>356196</v>
      </c>
      <c r="F148" s="60">
        <f t="shared" si="2"/>
        <v>800000</v>
      </c>
      <c r="G148" s="60">
        <f t="shared" si="2"/>
        <v>645000</v>
      </c>
      <c r="H148" s="60">
        <f t="shared" si="2"/>
        <v>627203</v>
      </c>
      <c r="I148" s="84">
        <f>H148*100/E148</f>
        <v>176.0836730339476</v>
      </c>
      <c r="J148" s="84">
        <f>H148*100/F148</f>
        <v>78.400374999999997</v>
      </c>
      <c r="K148" s="3"/>
      <c r="L148" s="3"/>
      <c r="M148" s="3"/>
    </row>
    <row r="149" spans="1:13" x14ac:dyDescent="0.35">
      <c r="A149" s="85"/>
      <c r="B149" s="86">
        <v>54</v>
      </c>
      <c r="C149" s="85" t="s">
        <v>70</v>
      </c>
      <c r="D149" s="90"/>
      <c r="E149" s="66">
        <f t="shared" si="2"/>
        <v>356196</v>
      </c>
      <c r="F149" s="66">
        <f t="shared" si="2"/>
        <v>800000</v>
      </c>
      <c r="G149" s="66">
        <f t="shared" si="2"/>
        <v>645000</v>
      </c>
      <c r="H149" s="66">
        <f t="shared" si="2"/>
        <v>627203</v>
      </c>
      <c r="I149" s="67">
        <f>H149*100/E149</f>
        <v>176.0836730339476</v>
      </c>
      <c r="J149" s="67">
        <f>H149*100/F149</f>
        <v>78.400374999999997</v>
      </c>
      <c r="K149" s="3"/>
      <c r="L149" s="3"/>
      <c r="M149" s="3"/>
    </row>
    <row r="150" spans="1:13" x14ac:dyDescent="0.35">
      <c r="A150" s="85"/>
      <c r="B150" s="88">
        <v>542</v>
      </c>
      <c r="C150" s="85" t="s">
        <v>70</v>
      </c>
      <c r="D150" s="90"/>
      <c r="E150" s="66">
        <f t="shared" si="2"/>
        <v>356196</v>
      </c>
      <c r="F150" s="66">
        <f t="shared" si="2"/>
        <v>800000</v>
      </c>
      <c r="G150" s="66">
        <f t="shared" si="2"/>
        <v>645000</v>
      </c>
      <c r="H150" s="66">
        <f t="shared" si="2"/>
        <v>627203</v>
      </c>
      <c r="I150" s="67">
        <f>H150*100/E150</f>
        <v>176.0836730339476</v>
      </c>
      <c r="J150" s="67">
        <f>H150*100/F150</f>
        <v>78.400374999999997</v>
      </c>
      <c r="K150" s="3"/>
      <c r="L150" s="3"/>
      <c r="M150" s="3"/>
    </row>
    <row r="151" spans="1:13" x14ac:dyDescent="0.35">
      <c r="A151" s="3"/>
      <c r="B151" s="3">
        <v>5423</v>
      </c>
      <c r="C151" s="7" t="s">
        <v>70</v>
      </c>
      <c r="D151" s="91"/>
      <c r="E151" s="74">
        <v>356196</v>
      </c>
      <c r="F151" s="74">
        <v>800000</v>
      </c>
      <c r="G151" s="74">
        <v>645000</v>
      </c>
      <c r="H151" s="74">
        <v>627203</v>
      </c>
      <c r="I151" s="75">
        <v>0</v>
      </c>
      <c r="J151" s="6"/>
      <c r="K151" s="3"/>
      <c r="L151" s="3"/>
      <c r="M151" s="3"/>
    </row>
    <row r="152" spans="1:13" x14ac:dyDescent="0.35">
      <c r="A152" s="82">
        <v>9</v>
      </c>
      <c r="B152" s="89"/>
      <c r="C152" s="82" t="s">
        <v>71</v>
      </c>
      <c r="D152" s="89"/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58"/>
      <c r="K152" s="3"/>
      <c r="L152" s="3"/>
      <c r="M152" s="3"/>
    </row>
    <row r="153" spans="1:13" x14ac:dyDescent="0.35">
      <c r="A153" s="245"/>
      <c r="B153" s="246"/>
      <c r="C153" s="245"/>
      <c r="D153" s="247"/>
      <c r="E153" s="73"/>
      <c r="F153" s="73"/>
      <c r="G153" s="73"/>
      <c r="H153" s="73"/>
      <c r="I153" s="73"/>
      <c r="J153" s="248"/>
      <c r="K153" s="3"/>
      <c r="L153" s="3"/>
      <c r="M153" s="3"/>
    </row>
    <row r="154" spans="1:13" x14ac:dyDescent="0.35">
      <c r="A154" s="249"/>
      <c r="B154" s="250"/>
      <c r="C154" s="249"/>
      <c r="D154" s="251"/>
      <c r="E154" s="75"/>
      <c r="F154" s="75"/>
      <c r="G154" s="75"/>
      <c r="H154" s="75"/>
      <c r="I154" s="75"/>
      <c r="J154" s="252"/>
      <c r="K154" s="3"/>
      <c r="L154" s="3"/>
      <c r="M154" s="3"/>
    </row>
    <row r="155" spans="1:13" x14ac:dyDescent="0.35">
      <c r="A155" s="3"/>
      <c r="B155" s="3"/>
      <c r="C155" s="7"/>
      <c r="D155" s="91"/>
      <c r="E155" s="94"/>
      <c r="F155" s="71"/>
      <c r="G155" s="71"/>
      <c r="H155" s="94"/>
      <c r="I155" s="3"/>
      <c r="J155" s="6"/>
      <c r="K155" s="3"/>
      <c r="L155" s="3"/>
      <c r="M155" s="3"/>
    </row>
    <row r="156" spans="1:13" x14ac:dyDescent="0.35">
      <c r="A156" s="3"/>
      <c r="B156" s="4"/>
      <c r="C156" s="3"/>
      <c r="D156" s="69"/>
      <c r="E156" s="71"/>
      <c r="F156" s="71"/>
      <c r="G156" s="71"/>
      <c r="H156" s="94"/>
      <c r="I156" s="3"/>
      <c r="J156" s="6"/>
      <c r="K156" s="3"/>
      <c r="L156" s="3"/>
      <c r="M156" s="3"/>
    </row>
    <row r="157" spans="1:13" x14ac:dyDescent="0.35">
      <c r="A157" s="43"/>
      <c r="B157" s="43" t="s">
        <v>73</v>
      </c>
      <c r="D157" s="44"/>
      <c r="E157" s="45"/>
      <c r="F157" s="95"/>
      <c r="G157" s="95"/>
      <c r="H157" s="94"/>
      <c r="I157" s="3"/>
      <c r="J157" s="6"/>
      <c r="K157" s="3"/>
      <c r="L157" s="3"/>
      <c r="M157" s="3"/>
    </row>
    <row r="158" spans="1:13" x14ac:dyDescent="0.35">
      <c r="A158" s="3"/>
      <c r="B158" s="3"/>
      <c r="C158" s="3"/>
      <c r="D158" s="3"/>
      <c r="E158" s="3"/>
      <c r="F158" s="8"/>
      <c r="G158" s="8"/>
      <c r="H158" s="94"/>
      <c r="I158" s="3"/>
      <c r="J158" s="6"/>
      <c r="K158" s="3"/>
      <c r="L158" s="3"/>
      <c r="M158" s="3"/>
    </row>
    <row r="159" spans="1:13" x14ac:dyDescent="0.35">
      <c r="A159" s="17" t="s">
        <v>30</v>
      </c>
      <c r="B159" s="17"/>
      <c r="C159" s="17"/>
      <c r="D159" s="17"/>
      <c r="E159" s="10"/>
      <c r="F159" s="10"/>
      <c r="G159" s="10"/>
      <c r="H159" s="10"/>
      <c r="I159" s="17"/>
      <c r="J159" s="17"/>
      <c r="K159" s="3"/>
      <c r="L159" s="3"/>
      <c r="M159" s="3"/>
    </row>
    <row r="160" spans="1:13" x14ac:dyDescent="0.35">
      <c r="A160" s="17" t="s">
        <v>31</v>
      </c>
      <c r="B160" s="49"/>
      <c r="C160" s="49"/>
      <c r="D160" s="49"/>
      <c r="E160" s="10" t="s">
        <v>4</v>
      </c>
      <c r="F160" s="10" t="s">
        <v>5</v>
      </c>
      <c r="G160" s="10" t="s">
        <v>6</v>
      </c>
      <c r="H160" s="10" t="s">
        <v>4</v>
      </c>
      <c r="I160" s="10" t="s">
        <v>32</v>
      </c>
      <c r="J160" s="10" t="s">
        <v>32</v>
      </c>
      <c r="K160" s="3"/>
      <c r="L160" s="3"/>
      <c r="M160" s="3"/>
    </row>
    <row r="161" spans="1:13" x14ac:dyDescent="0.35">
      <c r="A161" s="17" t="s">
        <v>33</v>
      </c>
      <c r="B161" s="49"/>
      <c r="C161" s="10" t="s">
        <v>34</v>
      </c>
      <c r="D161" s="49"/>
      <c r="E161" s="10">
        <v>2020</v>
      </c>
      <c r="F161" s="10">
        <v>2021</v>
      </c>
      <c r="G161" s="10">
        <v>2021</v>
      </c>
      <c r="H161" s="10">
        <v>2021</v>
      </c>
      <c r="I161" s="10" t="s">
        <v>35</v>
      </c>
      <c r="J161" s="10" t="s">
        <v>36</v>
      </c>
      <c r="K161" s="3"/>
      <c r="L161" s="3"/>
      <c r="M161" s="3"/>
    </row>
    <row r="162" spans="1:13" x14ac:dyDescent="0.35">
      <c r="A162" s="17" t="s">
        <v>37</v>
      </c>
      <c r="B162" s="17"/>
      <c r="C162" s="17"/>
      <c r="D162" s="17"/>
      <c r="E162" s="10">
        <v>1</v>
      </c>
      <c r="F162" s="10">
        <v>2</v>
      </c>
      <c r="G162" s="10">
        <v>3</v>
      </c>
      <c r="H162" s="14">
        <v>4</v>
      </c>
      <c r="I162" s="10"/>
      <c r="J162" s="10"/>
      <c r="K162" s="3"/>
      <c r="L162" s="3"/>
      <c r="M162" s="3"/>
    </row>
    <row r="163" spans="1:13" x14ac:dyDescent="0.35">
      <c r="A163" s="50"/>
      <c r="B163" s="50"/>
      <c r="C163" s="51">
        <v>1</v>
      </c>
      <c r="D163" s="50"/>
      <c r="E163" s="51"/>
      <c r="F163" s="51"/>
      <c r="G163" s="51"/>
      <c r="H163" s="52"/>
      <c r="I163" s="53"/>
      <c r="J163" s="13"/>
      <c r="K163" s="3"/>
      <c r="L163" s="3"/>
      <c r="M163" s="3"/>
    </row>
    <row r="164" spans="1:13" x14ac:dyDescent="0.35">
      <c r="A164" s="54"/>
      <c r="B164" s="54" t="s">
        <v>74</v>
      </c>
      <c r="C164" s="54"/>
      <c r="D164" s="55"/>
      <c r="E164" s="96">
        <f>E165+E216+E225</f>
        <v>11241360</v>
      </c>
      <c r="F164" s="96">
        <f>F165+F216+F225</f>
        <v>25394600</v>
      </c>
      <c r="G164" s="96">
        <f>G165+G216+G225</f>
        <v>14551300</v>
      </c>
      <c r="H164" s="96">
        <f>H165+H216+H225</f>
        <v>16200677</v>
      </c>
      <c r="I164" s="84">
        <f>H164*100/E164</f>
        <v>144.11669940291921</v>
      </c>
      <c r="J164" s="84">
        <f>H164*100/F164</f>
        <v>63.795755790601149</v>
      </c>
      <c r="K164" s="3"/>
      <c r="L164" s="3"/>
      <c r="M164" s="3"/>
    </row>
    <row r="165" spans="1:13" x14ac:dyDescent="0.35">
      <c r="A165" s="58">
        <v>6</v>
      </c>
      <c r="B165" s="58"/>
      <c r="C165" s="58" t="s">
        <v>11</v>
      </c>
      <c r="D165" s="59"/>
      <c r="E165" s="97">
        <f>E166+E177+E188+E198+E211</f>
        <v>11207194</v>
      </c>
      <c r="F165" s="97">
        <f>F166+F177+F188+F198+F214</f>
        <v>19319600</v>
      </c>
      <c r="G165" s="97">
        <f>G166+G177+G188+G198+G214</f>
        <v>11526300</v>
      </c>
      <c r="H165" s="97">
        <f>H166+H177+H188+H198+H214</f>
        <v>13724128</v>
      </c>
      <c r="I165" s="84">
        <f>H165*100/E165</f>
        <v>122.45819961713877</v>
      </c>
      <c r="J165" s="84">
        <f>H165*100/F165</f>
        <v>71.037329965423709</v>
      </c>
      <c r="K165" s="3"/>
      <c r="L165" s="3"/>
      <c r="M165" s="3"/>
    </row>
    <row r="166" spans="1:13" x14ac:dyDescent="0.35">
      <c r="A166" s="63"/>
      <c r="B166" s="64">
        <v>61</v>
      </c>
      <c r="C166" s="63" t="s">
        <v>75</v>
      </c>
      <c r="D166" s="65"/>
      <c r="E166" s="77">
        <f>E167+E171+E173</f>
        <v>6543539</v>
      </c>
      <c r="F166" s="77">
        <f>F167+F171+F173</f>
        <v>6651100</v>
      </c>
      <c r="G166" s="77">
        <f>G167+G171+G173</f>
        <v>2486000</v>
      </c>
      <c r="H166" s="77">
        <f>H167+H171+H173</f>
        <v>2707176</v>
      </c>
      <c r="I166" s="67">
        <f>H166*100/E166</f>
        <v>41.371740888225773</v>
      </c>
      <c r="J166" s="67">
        <f>H166*100/F166</f>
        <v>40.702680759573603</v>
      </c>
      <c r="K166" s="3"/>
      <c r="L166" s="3"/>
      <c r="M166" s="3"/>
    </row>
    <row r="167" spans="1:13" x14ac:dyDescent="0.35">
      <c r="A167" s="63"/>
      <c r="B167" s="68">
        <v>611</v>
      </c>
      <c r="C167" s="63" t="s">
        <v>76</v>
      </c>
      <c r="D167" s="65"/>
      <c r="E167" s="77">
        <f>SUM(E168:E170)</f>
        <v>6359607</v>
      </c>
      <c r="F167" s="77">
        <f>SUM(F168:F170)</f>
        <v>6480700</v>
      </c>
      <c r="G167" s="77">
        <f>SUM(G168:G170)</f>
        <v>2350000</v>
      </c>
      <c r="H167" s="77">
        <f>SUM(H168:H170)</f>
        <v>2498310</v>
      </c>
      <c r="I167" s="67">
        <f>H167*100/E167</f>
        <v>39.284031230231676</v>
      </c>
      <c r="J167" s="67">
        <f>H167*100/F167</f>
        <v>38.550002314564786</v>
      </c>
      <c r="K167" s="3"/>
      <c r="L167" s="3"/>
      <c r="M167" s="3"/>
    </row>
    <row r="168" spans="1:13" x14ac:dyDescent="0.35">
      <c r="A168" s="3"/>
      <c r="B168" s="3"/>
      <c r="C168" s="3"/>
      <c r="D168" s="69"/>
      <c r="E168" s="74">
        <v>6359607</v>
      </c>
      <c r="F168" s="74">
        <v>6480700</v>
      </c>
      <c r="G168" s="74">
        <v>2350000</v>
      </c>
      <c r="H168" s="74">
        <v>2498310</v>
      </c>
      <c r="I168" s="75">
        <v>0</v>
      </c>
      <c r="J168" s="16"/>
      <c r="K168" s="3"/>
      <c r="L168" s="3"/>
      <c r="M168" s="3"/>
    </row>
    <row r="169" spans="1:13" x14ac:dyDescent="0.35">
      <c r="A169" s="3"/>
      <c r="B169" s="3"/>
      <c r="C169" s="3"/>
      <c r="D169" s="69"/>
      <c r="E169" s="74">
        <v>0</v>
      </c>
      <c r="F169" s="74" t="s">
        <v>240</v>
      </c>
      <c r="G169" s="74" t="s">
        <v>240</v>
      </c>
      <c r="H169" s="74" t="s">
        <v>240</v>
      </c>
      <c r="I169" s="75">
        <v>0</v>
      </c>
      <c r="J169" s="16"/>
      <c r="K169" s="3"/>
      <c r="L169" s="3"/>
      <c r="M169" s="3"/>
    </row>
    <row r="170" spans="1:13" x14ac:dyDescent="0.35">
      <c r="A170" s="3"/>
      <c r="B170" s="3"/>
      <c r="C170" s="3"/>
      <c r="D170" s="69"/>
      <c r="E170" s="74">
        <v>0</v>
      </c>
      <c r="F170" s="74" t="s">
        <v>240</v>
      </c>
      <c r="G170" s="74" t="s">
        <v>240</v>
      </c>
      <c r="H170" s="74" t="s">
        <v>240</v>
      </c>
      <c r="I170" s="75">
        <v>0</v>
      </c>
      <c r="J170" s="16"/>
      <c r="K170" s="3"/>
      <c r="L170" s="3"/>
      <c r="M170" s="3"/>
    </row>
    <row r="171" spans="1:13" x14ac:dyDescent="0.35">
      <c r="A171" s="85"/>
      <c r="B171" s="88">
        <v>613</v>
      </c>
      <c r="C171" s="85" t="s">
        <v>77</v>
      </c>
      <c r="D171" s="87"/>
      <c r="E171" s="73">
        <f>E172</f>
        <v>145242</v>
      </c>
      <c r="F171" s="73">
        <f>F172</f>
        <v>133000</v>
      </c>
      <c r="G171" s="73">
        <f>G172</f>
        <v>120000</v>
      </c>
      <c r="H171" s="73">
        <f>H172</f>
        <v>187774</v>
      </c>
      <c r="I171" s="67">
        <f>H171*100/E171</f>
        <v>129.28354057366326</v>
      </c>
      <c r="J171" s="67">
        <f>H171*100/F171</f>
        <v>141.18345864661654</v>
      </c>
      <c r="K171" s="6"/>
      <c r="L171" s="3"/>
      <c r="M171" s="3"/>
    </row>
    <row r="172" spans="1:13" x14ac:dyDescent="0.35">
      <c r="A172" s="3"/>
      <c r="B172" s="3"/>
      <c r="C172" s="3"/>
      <c r="D172" s="69"/>
      <c r="E172" s="98">
        <v>145242</v>
      </c>
      <c r="F172" s="98">
        <v>133000</v>
      </c>
      <c r="G172" s="98">
        <v>120000</v>
      </c>
      <c r="H172" s="98">
        <v>187774</v>
      </c>
      <c r="I172" s="3"/>
      <c r="J172" s="6"/>
      <c r="K172" s="3"/>
      <c r="L172" s="3"/>
      <c r="M172" s="3"/>
    </row>
    <row r="173" spans="1:13" x14ac:dyDescent="0.35">
      <c r="A173" s="63"/>
      <c r="B173" s="68">
        <v>614</v>
      </c>
      <c r="C173" s="63" t="s">
        <v>78</v>
      </c>
      <c r="D173" s="65"/>
      <c r="E173" s="73">
        <f>SUM(E174:E176)</f>
        <v>38690</v>
      </c>
      <c r="F173" s="73">
        <f>SUM(F174:F176)</f>
        <v>37400</v>
      </c>
      <c r="G173" s="73">
        <f>SUM(G174:G176)</f>
        <v>16000</v>
      </c>
      <c r="H173" s="73">
        <f>SUM(H174:H176)</f>
        <v>21092</v>
      </c>
      <c r="I173" s="67">
        <f>H173*100/E173</f>
        <v>54.515378650814164</v>
      </c>
      <c r="J173" s="67">
        <f>H173*100/F173</f>
        <v>56.395721925133692</v>
      </c>
      <c r="K173" s="3"/>
      <c r="L173" s="3"/>
      <c r="M173" s="3"/>
    </row>
    <row r="174" spans="1:13" x14ac:dyDescent="0.35">
      <c r="A174" s="3"/>
      <c r="B174" s="3"/>
      <c r="C174" s="3"/>
      <c r="D174" s="69"/>
      <c r="E174" s="98">
        <v>38432</v>
      </c>
      <c r="F174" s="98">
        <v>37400</v>
      </c>
      <c r="G174" s="98">
        <v>16000</v>
      </c>
      <c r="H174" s="98">
        <v>20117</v>
      </c>
      <c r="I174" s="3"/>
      <c r="J174" s="6"/>
      <c r="K174" s="3"/>
      <c r="L174" s="3"/>
      <c r="M174" s="3"/>
    </row>
    <row r="175" spans="1:13" x14ac:dyDescent="0.35">
      <c r="A175" s="63"/>
      <c r="B175" s="68">
        <v>616</v>
      </c>
      <c r="C175" s="63" t="s">
        <v>78</v>
      </c>
      <c r="D175" s="65"/>
      <c r="E175" s="73">
        <v>258</v>
      </c>
      <c r="F175" s="73">
        <v>0</v>
      </c>
      <c r="G175" s="73">
        <v>0</v>
      </c>
      <c r="H175" s="73">
        <v>975</v>
      </c>
      <c r="I175" s="67">
        <f>H175*100/E175</f>
        <v>377.90697674418607</v>
      </c>
      <c r="J175" s="67"/>
      <c r="K175" s="3"/>
      <c r="L175" s="3"/>
      <c r="M175" s="3"/>
    </row>
    <row r="176" spans="1:13" x14ac:dyDescent="0.35">
      <c r="A176" s="3"/>
      <c r="B176" s="3"/>
      <c r="C176" s="3"/>
      <c r="D176" s="69"/>
      <c r="E176" s="74"/>
      <c r="F176" s="74">
        <v>0</v>
      </c>
      <c r="G176" s="74">
        <v>0</v>
      </c>
      <c r="H176" s="74"/>
      <c r="I176" s="75">
        <v>0</v>
      </c>
      <c r="J176" s="16"/>
      <c r="K176" s="3"/>
      <c r="L176" s="3"/>
      <c r="M176" s="3"/>
    </row>
    <row r="177" spans="1:13" x14ac:dyDescent="0.35">
      <c r="A177" s="63"/>
      <c r="B177" s="64">
        <v>63</v>
      </c>
      <c r="C177" s="63" t="s">
        <v>79</v>
      </c>
      <c r="D177" s="65"/>
      <c r="E177" s="77">
        <f>E178+E181</f>
        <v>2414876</v>
      </c>
      <c r="F177" s="77">
        <f>F178+F181+F185</f>
        <v>10194000</v>
      </c>
      <c r="G177" s="77">
        <f>G178+G181+G185</f>
        <v>7199000</v>
      </c>
      <c r="H177" s="77">
        <f>H178+H181+H185+H183</f>
        <v>8577856</v>
      </c>
      <c r="I177" s="67">
        <f>H177*100/E177</f>
        <v>355.20896311032118</v>
      </c>
      <c r="J177" s="67">
        <f>H177*100/F177</f>
        <v>84.14612517166961</v>
      </c>
      <c r="K177" s="3"/>
      <c r="L177" s="3"/>
      <c r="M177" s="3"/>
    </row>
    <row r="178" spans="1:13" x14ac:dyDescent="0.35">
      <c r="A178" s="63"/>
      <c r="B178" s="68">
        <v>633</v>
      </c>
      <c r="C178" s="63" t="s">
        <v>80</v>
      </c>
      <c r="D178" s="65"/>
      <c r="E178" s="73">
        <f>SUM(E179:E180)</f>
        <v>2385893</v>
      </c>
      <c r="F178" s="73">
        <f>SUM(F179:F180)</f>
        <v>7500000</v>
      </c>
      <c r="G178" s="73">
        <f>SUM(G179:G180)</f>
        <v>7018000</v>
      </c>
      <c r="H178" s="73">
        <f>SUM(H179:H180)</f>
        <v>7972909</v>
      </c>
      <c r="I178" s="67">
        <f>H178*100/E178</f>
        <v>334.16875777748623</v>
      </c>
      <c r="J178" s="67">
        <f>H178*100/F178</f>
        <v>106.30545333333333</v>
      </c>
      <c r="K178" s="3"/>
      <c r="L178" s="3"/>
      <c r="M178" s="3"/>
    </row>
    <row r="179" spans="1:13" x14ac:dyDescent="0.35">
      <c r="A179" s="3"/>
      <c r="B179" s="3"/>
      <c r="C179" s="3"/>
      <c r="D179" s="69"/>
      <c r="E179" s="74">
        <v>2385893</v>
      </c>
      <c r="F179" s="74">
        <v>7500000</v>
      </c>
      <c r="G179" s="74">
        <v>7018000</v>
      </c>
      <c r="H179" s="74">
        <v>7972909</v>
      </c>
      <c r="I179" s="75">
        <v>0</v>
      </c>
      <c r="J179" s="6"/>
      <c r="K179" s="3"/>
      <c r="L179" s="3"/>
      <c r="M179" s="3"/>
    </row>
    <row r="180" spans="1:13" x14ac:dyDescent="0.35">
      <c r="A180" s="3"/>
      <c r="B180" s="3"/>
      <c r="C180" s="3"/>
      <c r="D180" s="69"/>
      <c r="E180" s="74"/>
      <c r="F180" s="74">
        <v>0</v>
      </c>
      <c r="G180" s="74">
        <v>0</v>
      </c>
      <c r="H180" s="74"/>
      <c r="I180" s="75">
        <v>0</v>
      </c>
      <c r="J180" s="16"/>
      <c r="K180" s="3"/>
      <c r="L180" s="3"/>
      <c r="M180" s="3"/>
    </row>
    <row r="181" spans="1:13" x14ac:dyDescent="0.35">
      <c r="A181" s="63"/>
      <c r="B181" s="68">
        <v>634</v>
      </c>
      <c r="C181" s="63" t="s">
        <v>81</v>
      </c>
      <c r="D181" s="65"/>
      <c r="E181" s="73">
        <f>E182</f>
        <v>28983</v>
      </c>
      <c r="F181" s="73">
        <f>F182</f>
        <v>2580300</v>
      </c>
      <c r="G181" s="73">
        <f>G182</f>
        <v>0</v>
      </c>
      <c r="H181" s="73">
        <f>H182</f>
        <v>392706</v>
      </c>
      <c r="I181" s="67">
        <f>H181*100/E181</f>
        <v>1354.9529034261463</v>
      </c>
      <c r="J181" s="67">
        <f>H181*100/F181</f>
        <v>15.2193930938263</v>
      </c>
      <c r="K181" s="3"/>
      <c r="L181" s="3"/>
      <c r="M181" s="3"/>
    </row>
    <row r="182" spans="1:13" x14ac:dyDescent="0.35">
      <c r="A182" s="3"/>
      <c r="B182" s="3"/>
      <c r="C182" s="3"/>
      <c r="D182" s="69"/>
      <c r="E182" s="74">
        <v>28983</v>
      </c>
      <c r="F182" s="74">
        <v>2580300</v>
      </c>
      <c r="G182" s="74">
        <v>0</v>
      </c>
      <c r="H182" s="74">
        <v>392706</v>
      </c>
      <c r="I182" s="75">
        <v>0</v>
      </c>
      <c r="J182" s="16"/>
      <c r="K182" s="3"/>
      <c r="L182" s="3"/>
      <c r="M182" s="3"/>
    </row>
    <row r="183" spans="1:13" x14ac:dyDescent="0.35">
      <c r="A183" s="63"/>
      <c r="B183" s="68">
        <v>635</v>
      </c>
      <c r="C183" s="63" t="s">
        <v>283</v>
      </c>
      <c r="D183" s="65"/>
      <c r="E183" s="73">
        <f>E184</f>
        <v>0</v>
      </c>
      <c r="F183" s="73">
        <f>F184</f>
        <v>0</v>
      </c>
      <c r="G183" s="73">
        <f>G184</f>
        <v>0</v>
      </c>
      <c r="H183" s="73">
        <f>H184</f>
        <v>31228</v>
      </c>
      <c r="I183" s="67"/>
      <c r="J183" s="67"/>
      <c r="K183" s="3"/>
      <c r="L183" s="3"/>
      <c r="M183" s="3"/>
    </row>
    <row r="184" spans="1:13" x14ac:dyDescent="0.35">
      <c r="A184" s="3"/>
      <c r="B184" s="3"/>
      <c r="C184" s="3"/>
      <c r="D184" s="69"/>
      <c r="E184" s="74">
        <v>0</v>
      </c>
      <c r="F184" s="74">
        <v>0</v>
      </c>
      <c r="G184" s="74">
        <v>0</v>
      </c>
      <c r="H184" s="74">
        <v>31228</v>
      </c>
      <c r="I184" s="75">
        <v>0</v>
      </c>
      <c r="J184" s="16"/>
      <c r="K184" s="3"/>
      <c r="L184" s="3"/>
      <c r="M184" s="3"/>
    </row>
    <row r="185" spans="1:13" x14ac:dyDescent="0.35">
      <c r="A185" s="63"/>
      <c r="B185" s="68">
        <v>638</v>
      </c>
      <c r="C185" s="63" t="s">
        <v>241</v>
      </c>
      <c r="D185" s="65"/>
      <c r="E185" s="73">
        <f>E186</f>
        <v>0</v>
      </c>
      <c r="F185" s="73">
        <f>F186</f>
        <v>113700</v>
      </c>
      <c r="G185" s="73">
        <f>G186</f>
        <v>181000</v>
      </c>
      <c r="H185" s="73">
        <f>H186</f>
        <v>181013</v>
      </c>
      <c r="I185" s="67"/>
      <c r="J185" s="67">
        <f>H185*100/F185</f>
        <v>159.20228671943713</v>
      </c>
      <c r="K185" s="3"/>
      <c r="L185" s="3"/>
      <c r="M185" s="3"/>
    </row>
    <row r="186" spans="1:13" x14ac:dyDescent="0.35">
      <c r="A186" s="3"/>
      <c r="B186" s="3"/>
      <c r="C186" s="3"/>
      <c r="D186" s="69"/>
      <c r="E186" s="74"/>
      <c r="F186" s="74">
        <v>113700</v>
      </c>
      <c r="G186" s="74">
        <v>181000</v>
      </c>
      <c r="H186" s="74">
        <v>181013</v>
      </c>
      <c r="I186" s="75"/>
      <c r="J186" s="16"/>
      <c r="K186" s="3"/>
      <c r="L186" s="3"/>
      <c r="M186" s="3"/>
    </row>
    <row r="187" spans="1:13" x14ac:dyDescent="0.35">
      <c r="A187" s="3"/>
      <c r="B187" s="3"/>
      <c r="C187" s="3"/>
      <c r="D187" s="69"/>
      <c r="E187" s="74"/>
      <c r="F187" s="74"/>
      <c r="G187" s="74"/>
      <c r="H187" s="74"/>
      <c r="I187" s="75"/>
      <c r="J187" s="16"/>
      <c r="K187" s="3"/>
      <c r="L187" s="3"/>
      <c r="M187" s="3"/>
    </row>
    <row r="188" spans="1:13" x14ac:dyDescent="0.35">
      <c r="A188" s="63"/>
      <c r="B188" s="64">
        <v>64</v>
      </c>
      <c r="C188" s="63" t="s">
        <v>82</v>
      </c>
      <c r="D188" s="65"/>
      <c r="E188" s="77">
        <f>E189+E193</f>
        <v>1828889</v>
      </c>
      <c r="F188" s="77">
        <f>F189+F193</f>
        <v>1973600</v>
      </c>
      <c r="G188" s="77">
        <f>G189+G193</f>
        <v>1300000</v>
      </c>
      <c r="H188" s="77">
        <f>H189+H193</f>
        <v>1743531</v>
      </c>
      <c r="I188" s="67">
        <f>H188*100/E188</f>
        <v>95.332794937254263</v>
      </c>
      <c r="J188" s="67">
        <f>H188*100/F188</f>
        <v>88.342673287393595</v>
      </c>
      <c r="K188" s="3"/>
      <c r="L188" s="3"/>
      <c r="M188" s="3"/>
    </row>
    <row r="189" spans="1:13" x14ac:dyDescent="0.35">
      <c r="A189" s="63"/>
      <c r="B189" s="68">
        <v>641</v>
      </c>
      <c r="C189" s="63" t="s">
        <v>83</v>
      </c>
      <c r="D189" s="65"/>
      <c r="E189" s="73">
        <f>SUM(E190:E192)</f>
        <v>0</v>
      </c>
      <c r="F189" s="73">
        <f>SUM(F190:F192)</f>
        <v>10000</v>
      </c>
      <c r="G189" s="73">
        <f>SUM(G190:G192)</f>
        <v>0</v>
      </c>
      <c r="H189" s="73">
        <f>SUM(H190:H192)</f>
        <v>0</v>
      </c>
      <c r="I189" s="67"/>
      <c r="J189" s="67">
        <f>H189*100/F189</f>
        <v>0</v>
      </c>
      <c r="K189" s="3"/>
      <c r="L189" s="3"/>
      <c r="M189" s="3"/>
    </row>
    <row r="190" spans="1:13" x14ac:dyDescent="0.35">
      <c r="A190" s="3"/>
      <c r="B190" s="3"/>
      <c r="C190" s="3"/>
      <c r="D190" s="69"/>
      <c r="E190" s="74">
        <v>0</v>
      </c>
      <c r="F190" s="74">
        <v>10000</v>
      </c>
      <c r="G190" s="74">
        <v>0</v>
      </c>
      <c r="H190" s="74">
        <v>0</v>
      </c>
      <c r="I190" s="75">
        <v>0</v>
      </c>
      <c r="J190" s="16"/>
      <c r="K190" s="3"/>
      <c r="L190" s="3"/>
      <c r="M190" s="3"/>
    </row>
    <row r="191" spans="1:13" x14ac:dyDescent="0.35">
      <c r="A191" s="3"/>
      <c r="B191" s="3"/>
      <c r="C191" s="3"/>
      <c r="D191" s="69"/>
      <c r="E191" s="74">
        <v>0</v>
      </c>
      <c r="F191" s="74">
        <v>0</v>
      </c>
      <c r="G191" s="74">
        <v>0</v>
      </c>
      <c r="H191" s="74">
        <v>0</v>
      </c>
      <c r="I191" s="75">
        <v>0</v>
      </c>
      <c r="J191" s="16"/>
      <c r="K191" s="3"/>
      <c r="L191" s="3"/>
      <c r="M191" s="3"/>
    </row>
    <row r="192" spans="1:13" x14ac:dyDescent="0.35">
      <c r="A192" s="3"/>
      <c r="B192" s="3"/>
      <c r="C192" s="3"/>
      <c r="D192" s="69"/>
      <c r="E192" s="74">
        <v>0</v>
      </c>
      <c r="F192" s="74">
        <v>0</v>
      </c>
      <c r="G192" s="74">
        <v>0</v>
      </c>
      <c r="H192" s="74">
        <v>0</v>
      </c>
      <c r="I192" s="75">
        <v>0</v>
      </c>
      <c r="J192" s="16"/>
      <c r="K192" s="3"/>
      <c r="L192" s="3"/>
      <c r="M192" s="3"/>
    </row>
    <row r="193" spans="1:13" x14ac:dyDescent="0.35">
      <c r="A193" s="63"/>
      <c r="B193" s="68">
        <v>642</v>
      </c>
      <c r="C193" s="63" t="s">
        <v>84</v>
      </c>
      <c r="D193" s="65"/>
      <c r="E193" s="73">
        <f>SUM(E194:E197)</f>
        <v>1828889</v>
      </c>
      <c r="F193" s="73">
        <f>SUM(F194:F197)</f>
        <v>1963600</v>
      </c>
      <c r="G193" s="73">
        <f>SUM(G194:G197)</f>
        <v>1300000</v>
      </c>
      <c r="H193" s="73">
        <f>SUM(H194:H197)</f>
        <v>1743531</v>
      </c>
      <c r="I193" s="67">
        <f>H193*100/E193</f>
        <v>95.332794937254263</v>
      </c>
      <c r="J193" s="67">
        <f>H193*100/F193</f>
        <v>88.79257486249746</v>
      </c>
      <c r="K193" s="3"/>
      <c r="L193" s="3"/>
      <c r="M193" s="3"/>
    </row>
    <row r="194" spans="1:13" x14ac:dyDescent="0.35">
      <c r="A194" s="3"/>
      <c r="B194" s="3"/>
      <c r="C194" s="3"/>
      <c r="D194" s="69"/>
      <c r="E194" s="74">
        <v>1828889</v>
      </c>
      <c r="F194" s="74">
        <v>1963600</v>
      </c>
      <c r="G194" s="74">
        <v>1300000</v>
      </c>
      <c r="H194" s="74">
        <v>1743531</v>
      </c>
      <c r="I194" s="75">
        <v>0</v>
      </c>
      <c r="J194" s="16"/>
      <c r="K194" s="3"/>
      <c r="L194" s="3"/>
      <c r="M194" s="3"/>
    </row>
    <row r="195" spans="1:13" x14ac:dyDescent="0.35">
      <c r="A195" s="3"/>
      <c r="B195" s="3"/>
      <c r="C195" s="3"/>
      <c r="D195" s="69"/>
      <c r="E195" s="98"/>
      <c r="F195" s="98">
        <v>0</v>
      </c>
      <c r="G195" s="98">
        <v>0</v>
      </c>
      <c r="H195" s="98"/>
      <c r="I195" s="3"/>
      <c r="J195" s="6"/>
      <c r="K195" s="3"/>
      <c r="L195" s="3"/>
      <c r="M195" s="3"/>
    </row>
    <row r="196" spans="1:13" x14ac:dyDescent="0.35">
      <c r="A196" s="3"/>
      <c r="B196" s="3"/>
      <c r="C196" s="3"/>
      <c r="D196" s="69"/>
      <c r="E196" s="98"/>
      <c r="F196" s="98">
        <v>0</v>
      </c>
      <c r="G196" s="98">
        <v>0</v>
      </c>
      <c r="H196" s="98"/>
      <c r="I196" s="75"/>
      <c r="J196" s="6"/>
      <c r="K196" s="3"/>
      <c r="L196" s="3"/>
      <c r="M196" s="3"/>
    </row>
    <row r="197" spans="1:13" x14ac:dyDescent="0.35">
      <c r="A197" s="3"/>
      <c r="B197" s="3"/>
      <c r="C197" s="3"/>
      <c r="D197" s="69"/>
      <c r="E197" s="74">
        <v>0</v>
      </c>
      <c r="F197" s="74">
        <v>0</v>
      </c>
      <c r="G197" s="74">
        <v>0</v>
      </c>
      <c r="H197" s="74">
        <v>0</v>
      </c>
      <c r="I197" s="75">
        <v>0</v>
      </c>
      <c r="J197" s="16"/>
      <c r="K197" s="3"/>
      <c r="L197" s="3"/>
      <c r="M197" s="3"/>
    </row>
    <row r="198" spans="1:13" x14ac:dyDescent="0.35">
      <c r="A198" s="63"/>
      <c r="B198" s="64">
        <v>65</v>
      </c>
      <c r="C198" s="63" t="s">
        <v>85</v>
      </c>
      <c r="D198" s="65"/>
      <c r="E198" s="73">
        <f>E199+E203</f>
        <v>114066</v>
      </c>
      <c r="F198" s="73">
        <f>F199+F203+F211</f>
        <v>380900</v>
      </c>
      <c r="G198" s="73">
        <f>G199+G203+G211</f>
        <v>431300</v>
      </c>
      <c r="H198" s="73">
        <f>H199+H203+H211</f>
        <v>586029</v>
      </c>
      <c r="I198" s="73">
        <v>0</v>
      </c>
      <c r="J198" s="67">
        <f>H198*100/F198</f>
        <v>153.85376739301654</v>
      </c>
      <c r="K198" s="3"/>
      <c r="L198" s="3"/>
      <c r="M198" s="3"/>
    </row>
    <row r="199" spans="1:13" x14ac:dyDescent="0.35">
      <c r="A199" s="63"/>
      <c r="B199" s="68">
        <v>651</v>
      </c>
      <c r="C199" s="63" t="s">
        <v>86</v>
      </c>
      <c r="D199" s="65"/>
      <c r="E199" s="73">
        <f>SUM(E200:E202)</f>
        <v>4647</v>
      </c>
      <c r="F199" s="73">
        <f>SUM(F200:F202)</f>
        <v>6200</v>
      </c>
      <c r="G199" s="73">
        <f>SUM(G200:G202)</f>
        <v>300</v>
      </c>
      <c r="H199" s="73">
        <f>SUM(H200:H202)</f>
        <v>277</v>
      </c>
      <c r="I199" s="73">
        <v>0</v>
      </c>
      <c r="J199" s="67">
        <f>H199*100/F199</f>
        <v>4.467741935483871</v>
      </c>
      <c r="K199" s="3"/>
      <c r="L199" s="3"/>
      <c r="M199" s="3"/>
    </row>
    <row r="200" spans="1:13" x14ac:dyDescent="0.35">
      <c r="A200" s="3"/>
      <c r="B200" s="3"/>
      <c r="C200" s="3"/>
      <c r="D200" s="69"/>
      <c r="E200" s="74">
        <v>4647</v>
      </c>
      <c r="F200" s="74">
        <v>6200</v>
      </c>
      <c r="G200" s="74">
        <v>300</v>
      </c>
      <c r="H200" s="74">
        <v>277</v>
      </c>
      <c r="I200" s="75">
        <v>0</v>
      </c>
      <c r="J200" s="16"/>
      <c r="K200" s="3"/>
      <c r="L200" s="3"/>
      <c r="M200" s="3"/>
    </row>
    <row r="201" spans="1:13" x14ac:dyDescent="0.35">
      <c r="A201" s="3"/>
      <c r="B201" s="3"/>
      <c r="C201" s="3"/>
      <c r="D201" s="69"/>
      <c r="E201" s="74">
        <v>0</v>
      </c>
      <c r="F201" s="74">
        <v>0</v>
      </c>
      <c r="G201" s="74">
        <v>0</v>
      </c>
      <c r="H201" s="74">
        <v>0</v>
      </c>
      <c r="I201" s="75">
        <v>0</v>
      </c>
      <c r="J201" s="16"/>
      <c r="K201" s="3"/>
      <c r="L201" s="3"/>
      <c r="M201" s="3"/>
    </row>
    <row r="202" spans="1:13" x14ac:dyDescent="0.35">
      <c r="A202" s="3"/>
      <c r="B202" s="3"/>
      <c r="C202" s="3"/>
      <c r="D202" s="69"/>
      <c r="E202" s="74"/>
      <c r="F202" s="74"/>
      <c r="G202" s="74"/>
      <c r="H202" s="74"/>
      <c r="I202" s="75">
        <v>0</v>
      </c>
      <c r="J202" s="16"/>
      <c r="K202" s="3"/>
      <c r="L202" s="3"/>
      <c r="M202" s="3"/>
    </row>
    <row r="203" spans="1:13" x14ac:dyDescent="0.35">
      <c r="A203" s="63"/>
      <c r="B203" s="68">
        <v>652</v>
      </c>
      <c r="C203" s="63" t="s">
        <v>87</v>
      </c>
      <c r="D203" s="65"/>
      <c r="E203" s="77">
        <f>SUM(E204:E210)</f>
        <v>109419</v>
      </c>
      <c r="F203" s="77">
        <f>SUM(F204:F210)</f>
        <v>104700</v>
      </c>
      <c r="G203" s="77">
        <f>SUM(G204:G210)</f>
        <v>121000</v>
      </c>
      <c r="H203" s="77">
        <f>SUM(H204:H210)</f>
        <v>168489</v>
      </c>
      <c r="I203" s="67">
        <f>H203*100/E203</f>
        <v>153.98513969237518</v>
      </c>
      <c r="J203" s="67">
        <f>H203*100/F203</f>
        <v>160.92550143266476</v>
      </c>
      <c r="K203" s="6"/>
      <c r="L203" s="3"/>
      <c r="M203" s="3"/>
    </row>
    <row r="204" spans="1:13" x14ac:dyDescent="0.35">
      <c r="A204" s="3"/>
      <c r="B204" s="3"/>
      <c r="C204" s="3"/>
      <c r="D204" s="69"/>
      <c r="E204" s="98">
        <v>109419</v>
      </c>
      <c r="F204" s="98">
        <v>104700</v>
      </c>
      <c r="G204" s="98">
        <v>121000</v>
      </c>
      <c r="H204" s="98">
        <v>168489</v>
      </c>
      <c r="I204" s="3">
        <v>96.7</v>
      </c>
      <c r="J204" s="6">
        <v>85.86</v>
      </c>
      <c r="K204" s="3"/>
      <c r="L204" s="3"/>
      <c r="M204" s="3"/>
    </row>
    <row r="205" spans="1:13" x14ac:dyDescent="0.35">
      <c r="A205" s="3"/>
      <c r="B205" s="3"/>
      <c r="C205" s="3"/>
      <c r="D205" s="69"/>
      <c r="E205" s="98"/>
      <c r="F205" s="98">
        <v>0</v>
      </c>
      <c r="G205" s="98">
        <v>0</v>
      </c>
      <c r="H205" s="98">
        <v>0</v>
      </c>
      <c r="I205" s="3"/>
      <c r="J205" s="6"/>
      <c r="K205" s="3"/>
      <c r="L205" s="3"/>
      <c r="M205" s="3"/>
    </row>
    <row r="206" spans="1:13" x14ac:dyDescent="0.35">
      <c r="A206" s="3"/>
      <c r="B206" s="3"/>
      <c r="C206" s="3"/>
      <c r="D206" s="69"/>
      <c r="E206" s="98"/>
      <c r="F206" s="98">
        <v>0</v>
      </c>
      <c r="G206" s="98">
        <v>0</v>
      </c>
      <c r="H206" s="98">
        <v>0</v>
      </c>
      <c r="I206" s="3"/>
      <c r="J206" s="6"/>
      <c r="K206" s="3"/>
      <c r="L206" s="3"/>
      <c r="M206" s="3"/>
    </row>
    <row r="207" spans="1:13" x14ac:dyDescent="0.35">
      <c r="A207" s="3"/>
      <c r="B207" s="3"/>
      <c r="C207" s="3"/>
      <c r="D207" s="69"/>
      <c r="E207" s="74">
        <v>0</v>
      </c>
      <c r="F207" s="74">
        <v>0</v>
      </c>
      <c r="G207" s="74">
        <v>0</v>
      </c>
      <c r="H207" s="74">
        <v>0</v>
      </c>
      <c r="I207" s="75"/>
      <c r="J207" s="6"/>
      <c r="K207" s="3"/>
      <c r="L207" s="3"/>
      <c r="M207" s="3"/>
    </row>
    <row r="208" spans="1:13" x14ac:dyDescent="0.35">
      <c r="A208" s="3"/>
      <c r="B208" s="3"/>
      <c r="C208" s="3"/>
      <c r="D208" s="69"/>
      <c r="E208" s="98">
        <v>0</v>
      </c>
      <c r="F208" s="98">
        <v>0</v>
      </c>
      <c r="G208" s="98">
        <v>0</v>
      </c>
      <c r="H208" s="98">
        <v>0</v>
      </c>
      <c r="I208" s="3"/>
      <c r="J208" s="6"/>
      <c r="K208" s="3"/>
      <c r="L208" s="3"/>
      <c r="M208" s="3"/>
    </row>
    <row r="209" spans="1:13" x14ac:dyDescent="0.35">
      <c r="A209" s="3"/>
      <c r="B209" s="3"/>
      <c r="C209" s="3"/>
      <c r="D209" s="69"/>
      <c r="E209" s="98"/>
      <c r="F209" s="98">
        <v>0</v>
      </c>
      <c r="G209" s="98">
        <v>0</v>
      </c>
      <c r="H209" s="98">
        <v>0</v>
      </c>
      <c r="I209" s="3"/>
      <c r="J209" s="6"/>
      <c r="K209" s="3"/>
      <c r="L209" s="3"/>
      <c r="M209" s="3"/>
    </row>
    <row r="210" spans="1:13" x14ac:dyDescent="0.35">
      <c r="A210" s="3"/>
      <c r="B210" s="3"/>
      <c r="C210" s="3"/>
      <c r="D210" s="69"/>
      <c r="E210" s="74"/>
      <c r="F210" s="74">
        <v>0</v>
      </c>
      <c r="G210" s="74">
        <v>0</v>
      </c>
      <c r="H210" s="74">
        <v>0</v>
      </c>
      <c r="I210" s="75"/>
      <c r="J210" s="6"/>
      <c r="K210" s="3"/>
      <c r="L210" s="3"/>
      <c r="M210" s="3"/>
    </row>
    <row r="211" spans="1:13" x14ac:dyDescent="0.35">
      <c r="A211" s="63"/>
      <c r="B211" s="64"/>
      <c r="C211" s="63"/>
      <c r="D211" s="65"/>
      <c r="E211" s="73">
        <f>E212+E214</f>
        <v>305824</v>
      </c>
      <c r="F211" s="73">
        <f t="shared" ref="F211:H212" si="3">F212</f>
        <v>270000</v>
      </c>
      <c r="G211" s="73">
        <f t="shared" si="3"/>
        <v>310000</v>
      </c>
      <c r="H211" s="73">
        <f t="shared" si="3"/>
        <v>417263</v>
      </c>
      <c r="I211" s="67">
        <f>H211*100/E211</f>
        <v>136.43893219629592</v>
      </c>
      <c r="J211" s="67">
        <f>H211*100/F211</f>
        <v>154.54185185185185</v>
      </c>
      <c r="K211" s="6"/>
      <c r="L211" s="3"/>
      <c r="M211" s="3"/>
    </row>
    <row r="212" spans="1:13" x14ac:dyDescent="0.35">
      <c r="A212" s="63"/>
      <c r="B212" s="68">
        <v>653</v>
      </c>
      <c r="C212" s="63" t="s">
        <v>242</v>
      </c>
      <c r="D212" s="65"/>
      <c r="E212" s="73">
        <f>E213</f>
        <v>296240</v>
      </c>
      <c r="F212" s="73">
        <f t="shared" si="3"/>
        <v>270000</v>
      </c>
      <c r="G212" s="73">
        <f t="shared" si="3"/>
        <v>310000</v>
      </c>
      <c r="H212" s="73">
        <f t="shared" si="3"/>
        <v>417263</v>
      </c>
      <c r="I212" s="67">
        <f>H212*100/E212</f>
        <v>140.85302457466918</v>
      </c>
      <c r="J212" s="67">
        <f>H212*100/F212</f>
        <v>154.54185185185185</v>
      </c>
      <c r="K212" s="6"/>
      <c r="L212" s="3"/>
      <c r="M212" s="3"/>
    </row>
    <row r="213" spans="1:13" x14ac:dyDescent="0.35">
      <c r="A213" s="3"/>
      <c r="B213" s="3"/>
      <c r="C213" s="3"/>
      <c r="D213" s="69"/>
      <c r="E213" s="74">
        <v>296240</v>
      </c>
      <c r="F213" s="74">
        <v>270000</v>
      </c>
      <c r="G213" s="74">
        <v>310000</v>
      </c>
      <c r="H213" s="74">
        <v>417263</v>
      </c>
      <c r="I213" s="75">
        <v>0</v>
      </c>
      <c r="J213" s="16"/>
      <c r="K213" s="3"/>
      <c r="L213" s="3"/>
      <c r="M213" s="3"/>
    </row>
    <row r="214" spans="1:13" x14ac:dyDescent="0.35">
      <c r="A214" s="63"/>
      <c r="B214" s="68">
        <v>683</v>
      </c>
      <c r="C214" s="63" t="s">
        <v>88</v>
      </c>
      <c r="D214" s="65"/>
      <c r="E214" s="73">
        <f>E215</f>
        <v>9584</v>
      </c>
      <c r="F214" s="73">
        <f>F215</f>
        <v>120000</v>
      </c>
      <c r="G214" s="73">
        <f>G215</f>
        <v>110000</v>
      </c>
      <c r="H214" s="73">
        <f>H215</f>
        <v>109536</v>
      </c>
      <c r="I214" s="67">
        <f>H214*100/E214</f>
        <v>1142.9048414023373</v>
      </c>
      <c r="J214" s="67">
        <f>H214*100/F214</f>
        <v>91.28</v>
      </c>
      <c r="K214" s="6"/>
      <c r="L214" s="6"/>
      <c r="M214" s="6"/>
    </row>
    <row r="215" spans="1:13" x14ac:dyDescent="0.35">
      <c r="A215" s="3"/>
      <c r="B215" s="3"/>
      <c r="C215" s="3"/>
      <c r="D215" s="69"/>
      <c r="E215" s="74">
        <v>9584</v>
      </c>
      <c r="F215" s="74">
        <v>120000</v>
      </c>
      <c r="G215" s="74">
        <v>110000</v>
      </c>
      <c r="H215" s="74">
        <v>109536</v>
      </c>
      <c r="I215" s="75">
        <v>0</v>
      </c>
      <c r="J215" s="16"/>
      <c r="K215" s="3"/>
      <c r="L215" s="3"/>
      <c r="M215" s="3"/>
    </row>
    <row r="216" spans="1:13" x14ac:dyDescent="0.35">
      <c r="A216" s="58">
        <v>7</v>
      </c>
      <c r="B216" s="58"/>
      <c r="C216" s="58" t="s">
        <v>89</v>
      </c>
      <c r="D216" s="59"/>
      <c r="E216" s="97">
        <f>E218+E221+E223</f>
        <v>34166</v>
      </c>
      <c r="F216" s="97">
        <f>F218+F221+F223</f>
        <v>75000</v>
      </c>
      <c r="G216" s="97">
        <f>G218+G221+G223</f>
        <v>10000</v>
      </c>
      <c r="H216" s="97">
        <f>H218+H221+H223</f>
        <v>9019</v>
      </c>
      <c r="I216" s="84"/>
      <c r="J216" s="84">
        <f>H216*100/F216</f>
        <v>12.025333333333334</v>
      </c>
      <c r="K216" s="3"/>
      <c r="L216" s="3"/>
      <c r="M216" s="3"/>
    </row>
    <row r="217" spans="1:13" x14ac:dyDescent="0.35">
      <c r="A217" s="63"/>
      <c r="B217" s="64">
        <v>71</v>
      </c>
      <c r="C217" s="63" t="s">
        <v>90</v>
      </c>
      <c r="D217" s="65"/>
      <c r="E217" s="73">
        <f t="shared" ref="E217:H218" si="4">E218</f>
        <v>0</v>
      </c>
      <c r="F217" s="73">
        <f t="shared" si="4"/>
        <v>50000</v>
      </c>
      <c r="G217" s="73">
        <f t="shared" si="4"/>
        <v>0</v>
      </c>
      <c r="H217" s="73">
        <f t="shared" si="4"/>
        <v>0</v>
      </c>
      <c r="I217" s="67"/>
      <c r="J217" s="67">
        <f>H217*100/F217</f>
        <v>0</v>
      </c>
      <c r="K217" s="3"/>
      <c r="L217" s="3"/>
      <c r="M217" s="3"/>
    </row>
    <row r="218" spans="1:13" x14ac:dyDescent="0.35">
      <c r="A218" s="63"/>
      <c r="B218" s="68">
        <v>711</v>
      </c>
      <c r="C218" s="63" t="s">
        <v>91</v>
      </c>
      <c r="D218" s="65"/>
      <c r="E218" s="73">
        <f t="shared" si="4"/>
        <v>0</v>
      </c>
      <c r="F218" s="73">
        <v>50000</v>
      </c>
      <c r="G218" s="73">
        <v>0</v>
      </c>
      <c r="H218" s="73">
        <f t="shared" si="4"/>
        <v>0</v>
      </c>
      <c r="I218" s="67"/>
      <c r="J218" s="67">
        <f>H218*100/F218</f>
        <v>0</v>
      </c>
      <c r="K218" s="3"/>
      <c r="L218" s="3"/>
      <c r="M218" s="3"/>
    </row>
    <row r="219" spans="1:13" x14ac:dyDescent="0.35">
      <c r="A219" s="3"/>
      <c r="B219" s="3"/>
      <c r="C219" s="3"/>
      <c r="D219" s="69"/>
      <c r="E219" s="99"/>
      <c r="F219" s="99">
        <v>0</v>
      </c>
      <c r="G219" s="99">
        <v>0</v>
      </c>
      <c r="H219" s="99">
        <v>0</v>
      </c>
      <c r="I219" s="75">
        <v>0</v>
      </c>
      <c r="J219" s="16"/>
      <c r="K219" s="3"/>
      <c r="L219" s="3"/>
      <c r="M219" s="3"/>
    </row>
    <row r="220" spans="1:13" x14ac:dyDescent="0.35">
      <c r="A220" s="63"/>
      <c r="B220" s="64">
        <v>72</v>
      </c>
      <c r="C220" s="63" t="s">
        <v>92</v>
      </c>
      <c r="D220" s="65"/>
      <c r="E220" s="77">
        <f t="shared" ref="E220:H221" si="5">E221</f>
        <v>34166</v>
      </c>
      <c r="F220" s="77">
        <f t="shared" si="5"/>
        <v>20000</v>
      </c>
      <c r="G220" s="77">
        <f t="shared" si="5"/>
        <v>10000</v>
      </c>
      <c r="H220" s="77">
        <f t="shared" si="5"/>
        <v>9019</v>
      </c>
      <c r="I220" s="67">
        <f>H220*100/E220</f>
        <v>26.397588245624306</v>
      </c>
      <c r="J220" s="67">
        <f>H220*100/F220</f>
        <v>45.094999999999999</v>
      </c>
      <c r="K220" s="6"/>
      <c r="L220" s="3"/>
      <c r="M220" s="3"/>
    </row>
    <row r="221" spans="1:13" x14ac:dyDescent="0.35">
      <c r="A221" s="63"/>
      <c r="B221" s="68">
        <v>721</v>
      </c>
      <c r="C221" s="63" t="s">
        <v>93</v>
      </c>
      <c r="D221" s="65"/>
      <c r="E221" s="77">
        <f t="shared" si="5"/>
        <v>34166</v>
      </c>
      <c r="F221" s="77">
        <f t="shared" si="5"/>
        <v>20000</v>
      </c>
      <c r="G221" s="77">
        <f t="shared" si="5"/>
        <v>10000</v>
      </c>
      <c r="H221" s="77">
        <f t="shared" si="5"/>
        <v>9019</v>
      </c>
      <c r="I221" s="67">
        <f>H221*100/E221</f>
        <v>26.397588245624306</v>
      </c>
      <c r="J221" s="67">
        <f>H221*100/F221</f>
        <v>45.094999999999999</v>
      </c>
      <c r="K221" s="6"/>
      <c r="L221" s="3"/>
      <c r="M221" s="3"/>
    </row>
    <row r="222" spans="1:13" x14ac:dyDescent="0.35">
      <c r="A222" s="3"/>
      <c r="B222" s="3"/>
      <c r="C222" s="3"/>
      <c r="D222" s="69"/>
      <c r="E222" s="98">
        <v>34166</v>
      </c>
      <c r="F222" s="98">
        <v>20000</v>
      </c>
      <c r="G222" s="98">
        <v>10000</v>
      </c>
      <c r="H222" s="98">
        <v>9019</v>
      </c>
      <c r="I222" s="3">
        <v>291</v>
      </c>
      <c r="J222" s="6">
        <v>15.32</v>
      </c>
      <c r="K222" s="3"/>
      <c r="L222" s="3"/>
      <c r="M222" s="3"/>
    </row>
    <row r="223" spans="1:13" x14ac:dyDescent="0.35">
      <c r="A223" s="63"/>
      <c r="B223" s="68">
        <v>722</v>
      </c>
      <c r="C223" s="63" t="s">
        <v>94</v>
      </c>
      <c r="D223" s="65"/>
      <c r="E223" s="73">
        <f>E224</f>
        <v>0</v>
      </c>
      <c r="F223" s="73">
        <f>F224</f>
        <v>5000</v>
      </c>
      <c r="G223" s="73">
        <f>G224</f>
        <v>0</v>
      </c>
      <c r="H223" s="73">
        <f>H224</f>
        <v>0</v>
      </c>
      <c r="I223" s="67"/>
      <c r="J223" s="67">
        <f>H223*100/F223</f>
        <v>0</v>
      </c>
      <c r="K223" s="6"/>
      <c r="L223" s="3"/>
      <c r="M223" s="3"/>
    </row>
    <row r="224" spans="1:13" x14ac:dyDescent="0.35">
      <c r="A224" s="3"/>
      <c r="B224" s="3"/>
      <c r="C224" s="3"/>
      <c r="D224" s="69"/>
      <c r="E224" s="74">
        <v>0</v>
      </c>
      <c r="F224" s="74">
        <v>5000</v>
      </c>
      <c r="G224" s="74">
        <v>0</v>
      </c>
      <c r="H224" s="74">
        <v>0</v>
      </c>
      <c r="I224" s="75">
        <v>0</v>
      </c>
      <c r="J224" s="16"/>
      <c r="K224" s="3"/>
      <c r="L224" s="3"/>
      <c r="M224" s="3"/>
    </row>
    <row r="225" spans="1:13" x14ac:dyDescent="0.35">
      <c r="A225" s="58">
        <v>8</v>
      </c>
      <c r="B225" s="58"/>
      <c r="C225" s="58" t="s">
        <v>95</v>
      </c>
      <c r="D225" s="59"/>
      <c r="E225" s="93">
        <f>E226+E229</f>
        <v>0</v>
      </c>
      <c r="F225" s="93">
        <f>F226+F229</f>
        <v>6000000</v>
      </c>
      <c r="G225" s="93">
        <f>G226+G229</f>
        <v>3015000</v>
      </c>
      <c r="H225" s="93">
        <f>H226+H229</f>
        <v>2467530</v>
      </c>
      <c r="I225" s="92">
        <v>0</v>
      </c>
      <c r="J225" s="92"/>
      <c r="K225" s="6"/>
      <c r="L225" s="3"/>
      <c r="M225" s="3"/>
    </row>
    <row r="226" spans="1:13" x14ac:dyDescent="0.35">
      <c r="A226" s="63"/>
      <c r="B226" s="64">
        <v>81</v>
      </c>
      <c r="C226" s="63" t="s">
        <v>96</v>
      </c>
      <c r="D226" s="65"/>
      <c r="E226" s="72">
        <f t="shared" ref="E226:H227" si="6">E227</f>
        <v>0</v>
      </c>
      <c r="F226" s="72">
        <f t="shared" si="6"/>
        <v>0</v>
      </c>
      <c r="G226" s="72">
        <f t="shared" si="6"/>
        <v>0</v>
      </c>
      <c r="H226" s="72">
        <f t="shared" si="6"/>
        <v>0</v>
      </c>
      <c r="I226" s="67"/>
      <c r="J226" s="67"/>
      <c r="K226" s="6"/>
      <c r="L226" s="3"/>
      <c r="M226" s="3"/>
    </row>
    <row r="227" spans="1:13" x14ac:dyDescent="0.35">
      <c r="A227" s="63"/>
      <c r="B227" s="68">
        <v>812</v>
      </c>
      <c r="C227" s="63" t="s">
        <v>97</v>
      </c>
      <c r="D227" s="65"/>
      <c r="E227" s="72">
        <f t="shared" si="6"/>
        <v>0</v>
      </c>
      <c r="F227" s="72">
        <f t="shared" si="6"/>
        <v>0</v>
      </c>
      <c r="G227" s="72">
        <f t="shared" si="6"/>
        <v>0</v>
      </c>
      <c r="H227" s="72">
        <f t="shared" si="6"/>
        <v>0</v>
      </c>
      <c r="I227" s="67"/>
      <c r="J227" s="67"/>
      <c r="K227" s="6"/>
      <c r="L227" s="3"/>
      <c r="M227" s="3"/>
    </row>
    <row r="228" spans="1:13" x14ac:dyDescent="0.35">
      <c r="A228" s="3"/>
      <c r="B228" s="3"/>
      <c r="C228" s="3"/>
      <c r="D228" s="69"/>
      <c r="E228" s="99"/>
      <c r="F228" s="99">
        <v>0</v>
      </c>
      <c r="G228" s="99">
        <v>0</v>
      </c>
      <c r="H228" s="99">
        <v>0</v>
      </c>
      <c r="I228" s="75">
        <v>0</v>
      </c>
      <c r="J228" s="16"/>
      <c r="K228" s="3"/>
      <c r="L228" s="3"/>
      <c r="M228" s="3"/>
    </row>
    <row r="229" spans="1:13" x14ac:dyDescent="0.35">
      <c r="A229" s="63"/>
      <c r="B229" s="64">
        <v>84</v>
      </c>
      <c r="C229" s="63" t="s">
        <v>98</v>
      </c>
      <c r="D229" s="65"/>
      <c r="E229" s="72">
        <f t="shared" ref="E229:H230" si="7">E230</f>
        <v>0</v>
      </c>
      <c r="F229" s="72">
        <f t="shared" si="7"/>
        <v>6000000</v>
      </c>
      <c r="G229" s="72">
        <f t="shared" si="7"/>
        <v>3015000</v>
      </c>
      <c r="H229" s="72">
        <f t="shared" si="7"/>
        <v>2467530</v>
      </c>
      <c r="I229" s="67"/>
      <c r="J229" s="67">
        <f>H229*100/F229</f>
        <v>41.125500000000002</v>
      </c>
      <c r="K229" s="6"/>
      <c r="L229" s="3"/>
      <c r="M229" s="3"/>
    </row>
    <row r="230" spans="1:13" x14ac:dyDescent="0.35">
      <c r="A230" s="63"/>
      <c r="B230" s="68">
        <v>844</v>
      </c>
      <c r="C230" s="63" t="s">
        <v>99</v>
      </c>
      <c r="D230" s="65"/>
      <c r="E230" s="72">
        <f t="shared" si="7"/>
        <v>0</v>
      </c>
      <c r="F230" s="72">
        <f t="shared" si="7"/>
        <v>6000000</v>
      </c>
      <c r="G230" s="72">
        <f t="shared" si="7"/>
        <v>3015000</v>
      </c>
      <c r="H230" s="72">
        <f t="shared" si="7"/>
        <v>2467530</v>
      </c>
      <c r="I230" s="67"/>
      <c r="J230" s="67">
        <f>H230*100/F230</f>
        <v>41.125500000000002</v>
      </c>
      <c r="K230" s="6"/>
      <c r="L230" s="3"/>
      <c r="M230" s="3"/>
    </row>
    <row r="231" spans="1:13" x14ac:dyDescent="0.35">
      <c r="A231" s="3"/>
      <c r="B231" s="3"/>
      <c r="C231" s="3"/>
      <c r="D231" s="69"/>
      <c r="E231" s="75">
        <v>0</v>
      </c>
      <c r="F231" s="75">
        <v>6000000</v>
      </c>
      <c r="G231" s="75">
        <v>3015000</v>
      </c>
      <c r="H231" s="75">
        <v>2467530</v>
      </c>
      <c r="I231" s="75">
        <v>0</v>
      </c>
      <c r="J231" s="16"/>
      <c r="K231" s="3"/>
      <c r="L231" s="3"/>
      <c r="M231" s="3"/>
    </row>
    <row r="232" spans="1:13" x14ac:dyDescent="0.35">
      <c r="A232" s="3"/>
      <c r="B232" s="3"/>
      <c r="C232" s="3"/>
      <c r="D232" s="69"/>
      <c r="E232" s="75"/>
      <c r="F232" s="71"/>
      <c r="G232" s="71"/>
      <c r="H232" s="75"/>
      <c r="I232" s="75"/>
      <c r="J232" s="16"/>
      <c r="K232" s="3"/>
      <c r="L232" s="3"/>
      <c r="M232" s="3"/>
    </row>
    <row r="233" spans="1:13" x14ac:dyDescent="0.35">
      <c r="A233" s="3"/>
      <c r="B233" s="3"/>
      <c r="C233" s="3"/>
      <c r="D233" s="69"/>
      <c r="E233" s="75"/>
      <c r="F233" s="71"/>
      <c r="G233" s="71"/>
      <c r="H233" s="75"/>
      <c r="I233" s="75"/>
      <c r="J233" s="16"/>
      <c r="K233" s="3"/>
      <c r="L233" s="3"/>
      <c r="M233" s="3"/>
    </row>
    <row r="234" spans="1:13" x14ac:dyDescent="0.35">
      <c r="A234" s="100"/>
      <c r="B234" s="100" t="s">
        <v>100</v>
      </c>
      <c r="C234" s="101"/>
      <c r="D234" s="101"/>
      <c r="E234" s="102"/>
      <c r="F234" s="71"/>
      <c r="G234" s="71"/>
      <c r="H234" s="75"/>
      <c r="I234" s="75"/>
      <c r="J234" s="16"/>
      <c r="K234" s="3"/>
      <c r="L234" s="3"/>
      <c r="M234" s="3"/>
    </row>
    <row r="235" spans="1:13" x14ac:dyDescent="0.35">
      <c r="A235" s="3"/>
      <c r="B235" s="3"/>
      <c r="C235" s="3"/>
      <c r="D235" s="69"/>
      <c r="E235" s="75"/>
      <c r="F235" s="71"/>
      <c r="G235" s="71"/>
      <c r="H235" s="75"/>
      <c r="I235" s="75"/>
      <c r="J235" s="16"/>
      <c r="K235" s="3"/>
      <c r="L235" s="3"/>
      <c r="M235" s="3"/>
    </row>
    <row r="236" spans="1:13" x14ac:dyDescent="0.35">
      <c r="A236" s="3"/>
      <c r="B236" s="3"/>
      <c r="C236" s="3"/>
      <c r="D236" s="69"/>
      <c r="E236" s="75"/>
      <c r="F236" s="71"/>
      <c r="G236" s="71"/>
      <c r="H236" s="75"/>
      <c r="I236" s="75"/>
      <c r="J236" s="16"/>
      <c r="K236" s="3"/>
      <c r="L236" s="3"/>
      <c r="M236" s="3"/>
    </row>
    <row r="237" spans="1:13" x14ac:dyDescent="0.35">
      <c r="A237" s="17" t="s">
        <v>30</v>
      </c>
      <c r="B237" s="17"/>
      <c r="C237" s="17"/>
      <c r="D237" s="17"/>
      <c r="E237" s="10"/>
      <c r="F237" s="10"/>
      <c r="G237" s="10"/>
      <c r="H237" s="10"/>
      <c r="I237" s="17"/>
      <c r="J237" s="17"/>
      <c r="K237" s="3"/>
      <c r="L237" s="3"/>
      <c r="M237" s="3"/>
    </row>
    <row r="238" spans="1:13" x14ac:dyDescent="0.35">
      <c r="A238" s="17" t="s">
        <v>31</v>
      </c>
      <c r="B238" s="49"/>
      <c r="C238" s="49"/>
      <c r="D238" s="49"/>
      <c r="E238" s="10" t="s">
        <v>4</v>
      </c>
      <c r="F238" s="10" t="s">
        <v>5</v>
      </c>
      <c r="G238" s="10" t="s">
        <v>6</v>
      </c>
      <c r="H238" s="10" t="s">
        <v>4</v>
      </c>
      <c r="I238" s="10" t="s">
        <v>32</v>
      </c>
      <c r="J238" s="10" t="s">
        <v>32</v>
      </c>
      <c r="K238" s="3"/>
      <c r="L238" s="3"/>
      <c r="M238" s="3"/>
    </row>
    <row r="239" spans="1:13" x14ac:dyDescent="0.35">
      <c r="A239" s="17" t="s">
        <v>33</v>
      </c>
      <c r="B239" s="49"/>
      <c r="C239" s="10" t="s">
        <v>34</v>
      </c>
      <c r="D239" s="49"/>
      <c r="E239" s="10">
        <v>2020</v>
      </c>
      <c r="F239" s="10">
        <v>2021</v>
      </c>
      <c r="G239" s="10">
        <v>2021</v>
      </c>
      <c r="H239" s="10">
        <v>2021</v>
      </c>
      <c r="I239" s="10" t="s">
        <v>35</v>
      </c>
      <c r="J239" s="10" t="s">
        <v>36</v>
      </c>
      <c r="K239" s="3"/>
      <c r="L239" s="3"/>
      <c r="M239" s="3"/>
    </row>
    <row r="240" spans="1:13" x14ac:dyDescent="0.35">
      <c r="A240" s="17" t="s">
        <v>37</v>
      </c>
      <c r="B240" s="17"/>
      <c r="C240" s="17"/>
      <c r="D240" s="17"/>
      <c r="E240" s="10">
        <v>1</v>
      </c>
      <c r="F240" s="10">
        <v>2</v>
      </c>
      <c r="G240" s="10">
        <v>3</v>
      </c>
      <c r="H240" s="14">
        <v>4</v>
      </c>
      <c r="I240" s="10"/>
      <c r="J240" s="10"/>
      <c r="K240" s="3"/>
      <c r="L240" s="3"/>
      <c r="M240" s="3"/>
    </row>
    <row r="241" spans="1:13" x14ac:dyDescent="0.35">
      <c r="A241" s="50"/>
      <c r="B241" s="50"/>
      <c r="C241" s="51">
        <v>1</v>
      </c>
      <c r="D241" s="50"/>
      <c r="E241" s="51"/>
      <c r="F241" s="51"/>
      <c r="G241" s="51"/>
      <c r="H241" s="52"/>
      <c r="I241" s="53"/>
      <c r="J241" s="13"/>
      <c r="K241" s="3"/>
      <c r="L241" s="3"/>
      <c r="M241" s="3"/>
    </row>
    <row r="242" spans="1:13" x14ac:dyDescent="0.35">
      <c r="A242" s="54"/>
      <c r="B242" s="54" t="s">
        <v>74</v>
      </c>
      <c r="C242" s="54"/>
      <c r="D242" s="55"/>
      <c r="E242" s="96">
        <f>E243+E254</f>
        <v>11241360</v>
      </c>
      <c r="F242" s="96">
        <f>F243+F254</f>
        <v>19519600</v>
      </c>
      <c r="G242" s="96">
        <f>G243+G254</f>
        <v>11736300</v>
      </c>
      <c r="H242" s="96">
        <f>H243+H254</f>
        <v>14040874</v>
      </c>
      <c r="I242" s="84">
        <f>H242*100/E242</f>
        <v>124.90369492659251</v>
      </c>
      <c r="J242" s="84">
        <f>H242*100/F242</f>
        <v>71.93218098731532</v>
      </c>
      <c r="K242" s="3"/>
      <c r="L242" s="3"/>
      <c r="M242" s="3"/>
    </row>
    <row r="243" spans="1:13" x14ac:dyDescent="0.35">
      <c r="A243" s="58">
        <v>6</v>
      </c>
      <c r="B243" s="58"/>
      <c r="C243" s="58" t="s">
        <v>11</v>
      </c>
      <c r="D243" s="59"/>
      <c r="E243" s="97">
        <f>E246+E248+E250+E252+E253</f>
        <v>11207194</v>
      </c>
      <c r="F243" s="97">
        <f>F246+F248+F250+F252+F253</f>
        <v>19469600</v>
      </c>
      <c r="G243" s="97">
        <f>G246+G248+G250+G252+G253</f>
        <v>11726300</v>
      </c>
      <c r="H243" s="97">
        <f>H246+H248+H250+H252+H253</f>
        <v>14031855</v>
      </c>
      <c r="I243" s="84">
        <f>H243*100/E243</f>
        <v>125.20399843172163</v>
      </c>
      <c r="J243" s="84">
        <f>H243*100/F243</f>
        <v>72.070586966347534</v>
      </c>
      <c r="K243" s="3"/>
      <c r="L243" s="3"/>
      <c r="M243" s="3"/>
    </row>
    <row r="244" spans="1:13" x14ac:dyDescent="0.35">
      <c r="A244" s="3"/>
      <c r="B244" s="3"/>
      <c r="C244" s="3"/>
      <c r="D244" s="69"/>
      <c r="E244" s="75"/>
      <c r="F244" s="71"/>
      <c r="G244" s="71"/>
      <c r="H244" s="75"/>
      <c r="I244" s="75"/>
      <c r="J244" s="16"/>
      <c r="K244" s="3"/>
      <c r="L244" s="3"/>
      <c r="M244" s="3"/>
    </row>
    <row r="245" spans="1:13" x14ac:dyDescent="0.35">
      <c r="A245" s="262" t="s">
        <v>101</v>
      </c>
      <c r="B245" s="262"/>
      <c r="C245" s="262"/>
      <c r="D245" s="262"/>
      <c r="E245" s="262"/>
      <c r="F245" s="262"/>
      <c r="G245" s="262"/>
      <c r="H245" s="262"/>
      <c r="I245" s="262"/>
      <c r="J245" s="262"/>
      <c r="K245" s="262"/>
      <c r="L245" s="262"/>
      <c r="M245" s="262"/>
    </row>
    <row r="246" spans="1:13" x14ac:dyDescent="0.35">
      <c r="A246" s="3"/>
      <c r="B246" s="64">
        <v>61</v>
      </c>
      <c r="C246" s="63" t="s">
        <v>75</v>
      </c>
      <c r="D246" s="65"/>
      <c r="E246" s="77">
        <f>E166</f>
        <v>6543539</v>
      </c>
      <c r="F246" s="77">
        <f>F166</f>
        <v>6651100</v>
      </c>
      <c r="G246" s="77">
        <f>G166</f>
        <v>2486000</v>
      </c>
      <c r="H246" s="77">
        <f>H166</f>
        <v>2707176</v>
      </c>
      <c r="I246" s="67">
        <f>H246*100/E246</f>
        <v>41.371740888225773</v>
      </c>
      <c r="J246" s="67">
        <f>H246*100/F246</f>
        <v>40.702680759573603</v>
      </c>
      <c r="K246" s="3"/>
      <c r="L246" s="3"/>
      <c r="M246" s="3"/>
    </row>
    <row r="247" spans="1:13" x14ac:dyDescent="0.35">
      <c r="A247" s="256" t="s">
        <v>102</v>
      </c>
      <c r="B247" s="256"/>
      <c r="C247" s="256"/>
      <c r="D247" s="256"/>
      <c r="E247" s="256"/>
      <c r="F247" s="256"/>
      <c r="G247" s="256"/>
      <c r="H247" s="256"/>
      <c r="I247" s="256"/>
      <c r="J247" s="256"/>
      <c r="K247" s="256"/>
      <c r="L247" s="256"/>
      <c r="M247" s="256"/>
    </row>
    <row r="248" spans="1:13" x14ac:dyDescent="0.35">
      <c r="A248" s="3"/>
      <c r="B248" s="64">
        <v>63</v>
      </c>
      <c r="C248" s="63" t="s">
        <v>79</v>
      </c>
      <c r="D248" s="65"/>
      <c r="E248" s="77">
        <f>E177</f>
        <v>2414876</v>
      </c>
      <c r="F248" s="72">
        <f>F177</f>
        <v>10194000</v>
      </c>
      <c r="G248" s="72">
        <f>G177</f>
        <v>7199000</v>
      </c>
      <c r="H248" s="73">
        <f>H177</f>
        <v>8577856</v>
      </c>
      <c r="I248" s="67">
        <f>H248*100/E248</f>
        <v>355.20896311032118</v>
      </c>
      <c r="J248" s="67">
        <f>H248*100/F248</f>
        <v>84.14612517166961</v>
      </c>
      <c r="K248" s="3"/>
      <c r="L248" s="3"/>
      <c r="M248" s="3"/>
    </row>
    <row r="249" spans="1:13" x14ac:dyDescent="0.35">
      <c r="A249" s="256" t="s">
        <v>103</v>
      </c>
      <c r="B249" s="256"/>
      <c r="C249" s="256"/>
      <c r="D249" s="256"/>
      <c r="E249" s="256"/>
      <c r="F249" s="256"/>
      <c r="G249" s="256"/>
      <c r="H249" s="256"/>
      <c r="I249" s="256"/>
      <c r="J249" s="256"/>
      <c r="K249" s="256"/>
      <c r="L249" s="3"/>
      <c r="M249" s="3"/>
    </row>
    <row r="250" spans="1:13" x14ac:dyDescent="0.35">
      <c r="A250" s="3"/>
      <c r="B250" s="64">
        <v>64</v>
      </c>
      <c r="C250" s="63" t="s">
        <v>82</v>
      </c>
      <c r="D250" s="65"/>
      <c r="E250" s="77">
        <f>E188</f>
        <v>1828889</v>
      </c>
      <c r="F250" s="72">
        <f>F188</f>
        <v>1973600</v>
      </c>
      <c r="G250" s="72">
        <f>G188</f>
        <v>1300000</v>
      </c>
      <c r="H250" s="73">
        <f>H188</f>
        <v>1743531</v>
      </c>
      <c r="I250" s="67">
        <f>H250*100/E250</f>
        <v>95.332794937254263</v>
      </c>
      <c r="J250" s="67">
        <f>H250*100/F250</f>
        <v>88.342673287393595</v>
      </c>
      <c r="K250" s="3"/>
      <c r="L250" s="3"/>
      <c r="M250" s="3"/>
    </row>
    <row r="251" spans="1:13" x14ac:dyDescent="0.35">
      <c r="A251" s="256" t="s">
        <v>103</v>
      </c>
      <c r="B251" s="256"/>
      <c r="C251" s="256"/>
      <c r="D251" s="256"/>
      <c r="E251" s="256"/>
      <c r="F251" s="256"/>
      <c r="G251" s="256"/>
      <c r="H251" s="256"/>
      <c r="I251" s="256"/>
      <c r="J251" s="256"/>
      <c r="K251" s="256"/>
      <c r="L251" s="3"/>
      <c r="M251" s="3"/>
    </row>
    <row r="252" spans="1:13" x14ac:dyDescent="0.35">
      <c r="A252" s="3"/>
      <c r="B252" s="64">
        <v>65</v>
      </c>
      <c r="C252" s="63" t="s">
        <v>85</v>
      </c>
      <c r="D252" s="65"/>
      <c r="E252" s="73">
        <f>E198</f>
        <v>114066</v>
      </c>
      <c r="F252" s="73">
        <f>F198</f>
        <v>380900</v>
      </c>
      <c r="G252" s="73">
        <f>G198</f>
        <v>431300</v>
      </c>
      <c r="H252" s="73">
        <f>H198</f>
        <v>586029</v>
      </c>
      <c r="I252" s="67">
        <f>H252*100/E252</f>
        <v>513.763084530009</v>
      </c>
      <c r="J252" s="67">
        <f>H252*100/F252</f>
        <v>153.85376739301654</v>
      </c>
      <c r="K252" s="3"/>
      <c r="L252" s="3"/>
      <c r="M252" s="3"/>
    </row>
    <row r="253" spans="1:13" x14ac:dyDescent="0.35">
      <c r="A253" s="3"/>
      <c r="B253" s="64">
        <v>66</v>
      </c>
      <c r="C253" s="63" t="s">
        <v>88</v>
      </c>
      <c r="D253" s="65"/>
      <c r="E253" s="73">
        <f>E211</f>
        <v>305824</v>
      </c>
      <c r="F253" s="73">
        <f>F211</f>
        <v>270000</v>
      </c>
      <c r="G253" s="73">
        <f>G211</f>
        <v>310000</v>
      </c>
      <c r="H253" s="73">
        <f>H211</f>
        <v>417263</v>
      </c>
      <c r="I253" s="67">
        <f>H253*100/E253</f>
        <v>136.43893219629592</v>
      </c>
      <c r="J253" s="67">
        <f>H253*100/F253</f>
        <v>154.54185185185185</v>
      </c>
      <c r="K253" s="3"/>
      <c r="L253" s="3"/>
      <c r="M253" s="3"/>
    </row>
    <row r="254" spans="1:13" x14ac:dyDescent="0.35">
      <c r="A254" s="58">
        <v>7</v>
      </c>
      <c r="B254" s="58"/>
      <c r="C254" s="58" t="s">
        <v>89</v>
      </c>
      <c r="D254" s="59"/>
      <c r="E254" s="97">
        <f>E256+E258</f>
        <v>34166</v>
      </c>
      <c r="F254" s="97">
        <f>F256+F258</f>
        <v>50000</v>
      </c>
      <c r="G254" s="97">
        <f>G258</f>
        <v>10000</v>
      </c>
      <c r="H254" s="97">
        <f>H256+H258</f>
        <v>9019</v>
      </c>
      <c r="I254" s="84"/>
      <c r="J254" s="84">
        <f>H254*100/F254</f>
        <v>18.038</v>
      </c>
      <c r="K254" s="3"/>
      <c r="L254" s="3"/>
      <c r="M254" s="3"/>
    </row>
    <row r="255" spans="1:13" x14ac:dyDescent="0.35">
      <c r="A255" s="256" t="s">
        <v>104</v>
      </c>
      <c r="B255" s="256"/>
      <c r="C255" s="256"/>
      <c r="D255" s="256"/>
      <c r="E255" s="256"/>
      <c r="F255" s="256"/>
      <c r="G255" s="256"/>
      <c r="H255" s="256"/>
      <c r="I255" s="256"/>
      <c r="J255" s="256"/>
      <c r="K255" s="256"/>
      <c r="L255" s="256"/>
      <c r="M255" s="256"/>
    </row>
    <row r="256" spans="1:13" x14ac:dyDescent="0.35">
      <c r="A256" s="3"/>
      <c r="B256" s="64">
        <v>71</v>
      </c>
      <c r="C256" s="63" t="s">
        <v>90</v>
      </c>
      <c r="D256" s="65"/>
      <c r="E256" s="73">
        <f>E217</f>
        <v>0</v>
      </c>
      <c r="F256" s="73">
        <f>F217</f>
        <v>50000</v>
      </c>
      <c r="G256" s="73">
        <f>G217</f>
        <v>0</v>
      </c>
      <c r="H256" s="73">
        <f>H217</f>
        <v>0</v>
      </c>
      <c r="I256" s="67"/>
      <c r="J256" s="67">
        <f>H256*100/F256</f>
        <v>0</v>
      </c>
      <c r="K256" s="3"/>
      <c r="L256" s="3"/>
      <c r="M256" s="3"/>
    </row>
    <row r="257" spans="1:13" x14ac:dyDescent="0.35">
      <c r="A257" s="256" t="s">
        <v>104</v>
      </c>
      <c r="B257" s="256"/>
      <c r="C257" s="256"/>
      <c r="D257" s="256"/>
      <c r="E257" s="256"/>
      <c r="F257" s="256"/>
      <c r="G257" s="256"/>
      <c r="H257" s="256"/>
      <c r="I257" s="256"/>
      <c r="J257" s="256"/>
      <c r="K257" s="256"/>
      <c r="L257" s="256"/>
      <c r="M257" s="256"/>
    </row>
    <row r="258" spans="1:13" x14ac:dyDescent="0.35">
      <c r="A258" s="3"/>
      <c r="B258" s="64">
        <v>72</v>
      </c>
      <c r="C258" s="63" t="s">
        <v>92</v>
      </c>
      <c r="D258" s="65"/>
      <c r="E258" s="77">
        <f>E220</f>
        <v>34166</v>
      </c>
      <c r="F258" s="77">
        <v>0</v>
      </c>
      <c r="G258" s="77">
        <f>G220</f>
        <v>10000</v>
      </c>
      <c r="H258" s="73">
        <f>H220</f>
        <v>9019</v>
      </c>
      <c r="I258" s="67">
        <f>H258*100/E258</f>
        <v>26.397588245624306</v>
      </c>
      <c r="J258" s="67"/>
      <c r="K258" s="3"/>
      <c r="L258" s="3"/>
      <c r="M258" s="3"/>
    </row>
    <row r="259" spans="1:13" x14ac:dyDescent="0.35">
      <c r="A259" s="3"/>
      <c r="B259" s="3"/>
      <c r="C259" s="3"/>
      <c r="D259" s="69"/>
      <c r="E259" s="75"/>
      <c r="F259" s="71"/>
      <c r="G259" s="71"/>
      <c r="H259" s="75"/>
      <c r="I259" s="75"/>
      <c r="J259" s="16"/>
      <c r="K259" s="3"/>
      <c r="L259" s="3"/>
      <c r="M259" s="3"/>
    </row>
    <row r="260" spans="1:13" x14ac:dyDescent="0.35">
      <c r="A260" s="3"/>
      <c r="B260" s="100" t="s">
        <v>105</v>
      </c>
      <c r="C260" s="3"/>
      <c r="D260" s="69"/>
      <c r="E260" s="75"/>
      <c r="F260" s="71"/>
      <c r="G260" s="71"/>
      <c r="H260" s="75"/>
      <c r="I260" s="75"/>
      <c r="J260" s="16"/>
      <c r="K260" s="3"/>
      <c r="L260" s="3"/>
      <c r="M260" s="3"/>
    </row>
    <row r="261" spans="1:13" x14ac:dyDescent="0.35">
      <c r="A261" s="3"/>
      <c r="B261" s="3"/>
      <c r="C261" s="3"/>
      <c r="D261" s="69"/>
      <c r="E261" s="75"/>
      <c r="F261" s="71"/>
      <c r="G261" s="71"/>
      <c r="H261" s="75"/>
      <c r="I261" s="75"/>
      <c r="J261" s="16"/>
      <c r="K261" s="3"/>
      <c r="L261" s="3"/>
      <c r="M261" s="3"/>
    </row>
    <row r="262" spans="1:13" x14ac:dyDescent="0.35">
      <c r="A262" s="17" t="s">
        <v>30</v>
      </c>
      <c r="B262" s="17"/>
      <c r="C262" s="17"/>
      <c r="D262" s="17"/>
      <c r="E262" s="10"/>
      <c r="F262" s="10"/>
      <c r="G262" s="10"/>
      <c r="H262" s="10"/>
      <c r="I262" s="17"/>
      <c r="J262" s="17"/>
      <c r="K262" s="3"/>
      <c r="L262" s="3"/>
      <c r="M262" s="3"/>
    </row>
    <row r="263" spans="1:13" x14ac:dyDescent="0.35">
      <c r="A263" s="17" t="s">
        <v>31</v>
      </c>
      <c r="B263" s="49"/>
      <c r="C263" s="49"/>
      <c r="D263" s="49"/>
      <c r="E263" s="10" t="s">
        <v>4</v>
      </c>
      <c r="F263" s="10" t="s">
        <v>5</v>
      </c>
      <c r="G263" s="10" t="s">
        <v>6</v>
      </c>
      <c r="H263" s="10" t="s">
        <v>4</v>
      </c>
      <c r="I263" s="10" t="s">
        <v>32</v>
      </c>
      <c r="J263" s="10" t="s">
        <v>32</v>
      </c>
      <c r="K263" s="3"/>
      <c r="L263" s="3"/>
      <c r="M263" s="3"/>
    </row>
    <row r="264" spans="1:13" x14ac:dyDescent="0.35">
      <c r="A264" s="17" t="s">
        <v>33</v>
      </c>
      <c r="B264" s="10"/>
      <c r="C264" s="10" t="s">
        <v>34</v>
      </c>
      <c r="D264" s="49"/>
      <c r="E264" s="10">
        <v>2020</v>
      </c>
      <c r="F264" s="10">
        <v>2021</v>
      </c>
      <c r="G264" s="10">
        <v>2021</v>
      </c>
      <c r="H264" s="10">
        <v>2021</v>
      </c>
      <c r="I264" s="10" t="s">
        <v>35</v>
      </c>
      <c r="J264" s="10" t="s">
        <v>36</v>
      </c>
      <c r="K264" s="3"/>
      <c r="L264" s="3"/>
      <c r="M264" s="3"/>
    </row>
    <row r="265" spans="1:13" x14ac:dyDescent="0.35">
      <c r="A265" s="17" t="s">
        <v>37</v>
      </c>
      <c r="B265" s="17"/>
      <c r="C265" s="17"/>
      <c r="D265" s="17"/>
      <c r="E265" s="10">
        <v>1</v>
      </c>
      <c r="F265" s="10">
        <v>2</v>
      </c>
      <c r="G265" s="10">
        <v>3</v>
      </c>
      <c r="H265" s="14">
        <v>4</v>
      </c>
      <c r="I265" s="10"/>
      <c r="J265" s="10"/>
      <c r="K265" s="3"/>
      <c r="L265" s="3"/>
      <c r="M265" s="3"/>
    </row>
    <row r="266" spans="1:13" x14ac:dyDescent="0.35">
      <c r="A266" s="50"/>
      <c r="B266" s="50"/>
      <c r="C266" s="51">
        <v>1</v>
      </c>
      <c r="D266" s="50"/>
      <c r="E266" s="51"/>
      <c r="F266" s="51"/>
      <c r="G266" s="51"/>
      <c r="H266" s="52"/>
      <c r="I266" s="53"/>
      <c r="J266" s="13"/>
      <c r="K266" s="3"/>
      <c r="L266" s="3"/>
      <c r="M266" s="3"/>
    </row>
    <row r="267" spans="1:13" x14ac:dyDescent="0.35">
      <c r="A267" s="54"/>
      <c r="B267" s="54" t="s">
        <v>38</v>
      </c>
      <c r="C267" s="54"/>
      <c r="D267" s="55"/>
      <c r="E267" s="56">
        <f>E268+E283</f>
        <v>12267922</v>
      </c>
      <c r="F267" s="56">
        <f>F268+F283</f>
        <v>28193700</v>
      </c>
      <c r="G267" s="56">
        <f>G268+G283</f>
        <v>13906300</v>
      </c>
      <c r="H267" s="56">
        <f>H268+H283</f>
        <v>13463016</v>
      </c>
      <c r="I267" s="84">
        <f>H267*100/E267</f>
        <v>109.74161720297863</v>
      </c>
      <c r="J267" s="84">
        <f>H267*100/F267</f>
        <v>47.751859457964017</v>
      </c>
      <c r="K267" s="3"/>
      <c r="L267" s="3"/>
      <c r="M267" s="3"/>
    </row>
    <row r="268" spans="1:13" x14ac:dyDescent="0.35">
      <c r="A268" s="58">
        <v>3</v>
      </c>
      <c r="B268" s="58"/>
      <c r="C268" s="58" t="s">
        <v>14</v>
      </c>
      <c r="D268" s="59"/>
      <c r="E268" s="60">
        <f>E270+E272+E274+E276+E278+E280+E282</f>
        <v>7568142</v>
      </c>
      <c r="F268" s="60">
        <f>F270+F272+F274+F276+F278+F280+F282</f>
        <v>9350400</v>
      </c>
      <c r="G268" s="60">
        <f>G270+G272+G274+G276+G278+G280+G282</f>
        <v>8076000</v>
      </c>
      <c r="H268" s="60">
        <f>H270+H272+H274+H276+H278+H280+H282</f>
        <v>9407501</v>
      </c>
      <c r="I268" s="84">
        <f>H268*100/E268</f>
        <v>124.30397051218119</v>
      </c>
      <c r="J268" s="84">
        <f>H268*100/F268</f>
        <v>100.61067975701575</v>
      </c>
      <c r="K268" s="3"/>
      <c r="L268" s="3"/>
      <c r="M268" s="3"/>
    </row>
    <row r="269" spans="1:13" x14ac:dyDescent="0.35">
      <c r="A269" s="257" t="s">
        <v>101</v>
      </c>
      <c r="B269" s="257"/>
      <c r="C269" s="257"/>
      <c r="D269" s="257"/>
      <c r="E269" s="257"/>
      <c r="F269" s="257"/>
      <c r="G269" s="257"/>
      <c r="H269" s="257"/>
      <c r="I269" s="257"/>
      <c r="J269" s="257"/>
      <c r="K269" s="257"/>
      <c r="L269" s="3"/>
      <c r="M269" s="3"/>
    </row>
    <row r="270" spans="1:13" x14ac:dyDescent="0.35">
      <c r="A270" s="3"/>
      <c r="B270" s="64">
        <v>31</v>
      </c>
      <c r="C270" s="63" t="s">
        <v>39</v>
      </c>
      <c r="D270" s="65"/>
      <c r="E270" s="66">
        <f>E58</f>
        <v>1768840</v>
      </c>
      <c r="F270" s="66">
        <f>F58</f>
        <v>1838000</v>
      </c>
      <c r="G270" s="66">
        <f>G58</f>
        <v>1461000</v>
      </c>
      <c r="H270" s="66">
        <f>H58</f>
        <v>1304974</v>
      </c>
      <c r="I270" s="67">
        <f>H270*100/E270</f>
        <v>73.775694805635325</v>
      </c>
      <c r="J270" s="67">
        <f>H270*100/F270</f>
        <v>70.999673558215449</v>
      </c>
      <c r="K270" s="3"/>
      <c r="L270" s="3"/>
      <c r="M270" s="3"/>
    </row>
    <row r="271" spans="1:13" x14ac:dyDescent="0.35">
      <c r="A271" s="257" t="s">
        <v>101</v>
      </c>
      <c r="B271" s="257"/>
      <c r="C271" s="257"/>
      <c r="D271" s="257"/>
      <c r="E271" s="257"/>
      <c r="F271" s="257"/>
      <c r="G271" s="257"/>
      <c r="H271" s="257"/>
      <c r="I271" s="257"/>
      <c r="J271" s="257"/>
      <c r="K271" s="257"/>
      <c r="L271" s="3"/>
      <c r="M271" s="3"/>
    </row>
    <row r="272" spans="1:13" x14ac:dyDescent="0.35">
      <c r="A272" s="3"/>
      <c r="B272" s="64">
        <v>32</v>
      </c>
      <c r="C272" s="63" t="s">
        <v>43</v>
      </c>
      <c r="D272" s="65"/>
      <c r="E272" s="66">
        <f>E66</f>
        <v>3959768</v>
      </c>
      <c r="F272" s="66">
        <f>F66</f>
        <v>4955400</v>
      </c>
      <c r="G272" s="66">
        <f>G66</f>
        <v>4395000</v>
      </c>
      <c r="H272" s="66">
        <f>H66</f>
        <v>5760168</v>
      </c>
      <c r="I272" s="67">
        <f>H272*100/E272</f>
        <v>145.46731020605247</v>
      </c>
      <c r="J272" s="67">
        <f>H272*100/F272</f>
        <v>116.24022278726238</v>
      </c>
      <c r="K272" s="3"/>
      <c r="L272" s="3"/>
      <c r="M272" s="3"/>
    </row>
    <row r="273" spans="1:13" x14ac:dyDescent="0.35">
      <c r="A273" s="257" t="s">
        <v>101</v>
      </c>
      <c r="B273" s="257"/>
      <c r="C273" s="257"/>
      <c r="D273" s="257"/>
      <c r="E273" s="257"/>
      <c r="F273" s="257"/>
      <c r="G273" s="257"/>
      <c r="H273" s="257"/>
      <c r="I273" s="257"/>
      <c r="J273" s="257"/>
      <c r="K273" s="257"/>
      <c r="L273" s="3"/>
      <c r="M273" s="3"/>
    </row>
    <row r="274" spans="1:13" x14ac:dyDescent="0.35">
      <c r="A274" s="3"/>
      <c r="B274" s="64">
        <v>34</v>
      </c>
      <c r="C274" s="63" t="s">
        <v>48</v>
      </c>
      <c r="D274" s="65"/>
      <c r="E274" s="66">
        <f>E90</f>
        <v>104842</v>
      </c>
      <c r="F274" s="66">
        <f>F90</f>
        <v>220000</v>
      </c>
      <c r="G274" s="66">
        <f>G90</f>
        <v>105000</v>
      </c>
      <c r="H274" s="66">
        <f>H90</f>
        <v>121881</v>
      </c>
      <c r="I274" s="67">
        <f>H274*100/E274</f>
        <v>116.25207455027565</v>
      </c>
      <c r="J274" s="67">
        <f>H274*100/F274</f>
        <v>55.400454545454544</v>
      </c>
      <c r="K274" s="3"/>
      <c r="L274" s="3"/>
      <c r="M274" s="3"/>
    </row>
    <row r="275" spans="1:13" x14ac:dyDescent="0.35">
      <c r="A275" s="257" t="s">
        <v>101</v>
      </c>
      <c r="B275" s="257"/>
      <c r="C275" s="257"/>
      <c r="D275" s="257"/>
      <c r="E275" s="257"/>
      <c r="F275" s="257"/>
      <c r="G275" s="257"/>
      <c r="H275" s="257"/>
      <c r="I275" s="257"/>
      <c r="J275" s="257"/>
      <c r="K275" s="257"/>
      <c r="L275" s="3"/>
      <c r="M275" s="3"/>
    </row>
    <row r="276" spans="1:13" x14ac:dyDescent="0.35">
      <c r="A276" s="3"/>
      <c r="B276" s="64">
        <v>35</v>
      </c>
      <c r="C276" s="63" t="s">
        <v>51</v>
      </c>
      <c r="D276" s="65"/>
      <c r="E276" s="66">
        <f>E97</f>
        <v>109700</v>
      </c>
      <c r="F276" s="66">
        <f>F97</f>
        <v>100000</v>
      </c>
      <c r="G276" s="66">
        <f>G97</f>
        <v>130000</v>
      </c>
      <c r="H276" s="66">
        <f>H97</f>
        <v>112170</v>
      </c>
      <c r="I276" s="67">
        <f>H276*100/E276</f>
        <v>102.25159525979946</v>
      </c>
      <c r="J276" s="67">
        <f>H276*100/F276</f>
        <v>112.17</v>
      </c>
      <c r="K276" s="3"/>
      <c r="L276" s="3"/>
      <c r="M276" s="3"/>
    </row>
    <row r="277" spans="1:13" x14ac:dyDescent="0.35">
      <c r="A277" s="257" t="s">
        <v>101</v>
      </c>
      <c r="B277" s="257"/>
      <c r="C277" s="257"/>
      <c r="D277" s="257"/>
      <c r="E277" s="257"/>
      <c r="F277" s="257"/>
      <c r="G277" s="257"/>
      <c r="H277" s="257"/>
      <c r="I277" s="257"/>
      <c r="J277" s="257"/>
      <c r="K277" s="257"/>
      <c r="L277" s="3"/>
      <c r="M277" s="3"/>
    </row>
    <row r="278" spans="1:13" x14ac:dyDescent="0.35">
      <c r="A278" s="3"/>
      <c r="B278" s="64">
        <v>36</v>
      </c>
      <c r="C278" s="63" t="s">
        <v>53</v>
      </c>
      <c r="D278" s="65"/>
      <c r="E278" s="66">
        <f>E102</f>
        <v>43551</v>
      </c>
      <c r="F278" s="66">
        <f>F102</f>
        <v>35000</v>
      </c>
      <c r="G278" s="66">
        <f>G102</f>
        <v>90000</v>
      </c>
      <c r="H278" s="66">
        <f>H102</f>
        <v>121360</v>
      </c>
      <c r="I278" s="67">
        <f>H278*100/E278</f>
        <v>278.66179881058986</v>
      </c>
      <c r="J278" s="67">
        <f>H278*100/F278</f>
        <v>346.74285714285713</v>
      </c>
      <c r="K278" s="3"/>
      <c r="L278" s="3"/>
      <c r="M278" s="3"/>
    </row>
    <row r="279" spans="1:13" x14ac:dyDescent="0.35">
      <c r="A279" s="257" t="s">
        <v>101</v>
      </c>
      <c r="B279" s="257"/>
      <c r="C279" s="257"/>
      <c r="D279" s="257"/>
      <c r="E279" s="257"/>
      <c r="F279" s="257"/>
      <c r="G279" s="257"/>
      <c r="H279" s="257"/>
      <c r="I279" s="257"/>
      <c r="J279" s="257"/>
      <c r="K279" s="257"/>
      <c r="L279" s="3"/>
      <c r="M279" s="3"/>
    </row>
    <row r="280" spans="1:13" x14ac:dyDescent="0.35">
      <c r="A280" s="3"/>
      <c r="B280" s="64">
        <v>37</v>
      </c>
      <c r="C280" s="63" t="s">
        <v>55</v>
      </c>
      <c r="D280" s="65"/>
      <c r="E280" s="66">
        <f>E110</f>
        <v>646832</v>
      </c>
      <c r="F280" s="66">
        <f>F110</f>
        <v>1010000</v>
      </c>
      <c r="G280" s="66">
        <f>G110</f>
        <v>600000</v>
      </c>
      <c r="H280" s="66">
        <f>H110</f>
        <v>616695</v>
      </c>
      <c r="I280" s="67">
        <f>H280*100/E280</f>
        <v>95.340830385633367</v>
      </c>
      <c r="J280" s="67">
        <f>H280*100/F280</f>
        <v>61.058910891089106</v>
      </c>
      <c r="K280" s="3"/>
      <c r="L280" s="3"/>
      <c r="M280" s="3"/>
    </row>
    <row r="281" spans="1:13" x14ac:dyDescent="0.35">
      <c r="A281" s="257" t="s">
        <v>101</v>
      </c>
      <c r="B281" s="257"/>
      <c r="C281" s="257"/>
      <c r="D281" s="257"/>
      <c r="E281" s="257"/>
      <c r="F281" s="257"/>
      <c r="G281" s="257"/>
      <c r="H281" s="257"/>
      <c r="I281" s="257"/>
      <c r="J281" s="257"/>
      <c r="K281" s="257"/>
      <c r="L281" s="3"/>
      <c r="M281" s="3"/>
    </row>
    <row r="282" spans="1:13" x14ac:dyDescent="0.35">
      <c r="A282" s="3"/>
      <c r="B282" s="64">
        <v>38</v>
      </c>
      <c r="C282" s="63" t="s">
        <v>58</v>
      </c>
      <c r="D282" s="65"/>
      <c r="E282" s="77">
        <f>E117</f>
        <v>934609</v>
      </c>
      <c r="F282" s="77">
        <f>F117</f>
        <v>1192000</v>
      </c>
      <c r="G282" s="66">
        <f>G117</f>
        <v>1295000</v>
      </c>
      <c r="H282" s="77">
        <f>H117</f>
        <v>1370253</v>
      </c>
      <c r="I282" s="67">
        <f>H282*100/E282</f>
        <v>146.61243364872368</v>
      </c>
      <c r="J282" s="67">
        <f>H282*100/F282</f>
        <v>114.95411073825504</v>
      </c>
      <c r="K282" s="3"/>
      <c r="L282" s="3"/>
      <c r="M282" s="3"/>
    </row>
    <row r="283" spans="1:13" x14ac:dyDescent="0.35">
      <c r="A283" s="82">
        <v>4</v>
      </c>
      <c r="B283" s="82"/>
      <c r="C283" s="82" t="s">
        <v>62</v>
      </c>
      <c r="D283" s="83"/>
      <c r="E283" s="60">
        <f>E285+E287</f>
        <v>4699780</v>
      </c>
      <c r="F283" s="60">
        <f>F285+F287</f>
        <v>18843300</v>
      </c>
      <c r="G283" s="60">
        <f>G285+G287</f>
        <v>5830300</v>
      </c>
      <c r="H283" s="60">
        <f>H285+H287</f>
        <v>4055515</v>
      </c>
      <c r="I283" s="84">
        <f>H283*100/E283</f>
        <v>86.291592372408928</v>
      </c>
      <c r="J283" s="84">
        <f>H283*100/F283</f>
        <v>21.522318277584073</v>
      </c>
      <c r="K283" s="3"/>
      <c r="L283" s="3"/>
      <c r="M283" s="3"/>
    </row>
    <row r="284" spans="1:13" x14ac:dyDescent="0.35">
      <c r="A284" s="257" t="s">
        <v>101</v>
      </c>
      <c r="B284" s="257"/>
      <c r="C284" s="257"/>
      <c r="D284" s="257"/>
      <c r="E284" s="257"/>
      <c r="F284" s="257"/>
      <c r="G284" s="257"/>
      <c r="H284" s="257"/>
      <c r="I284" s="257"/>
      <c r="J284" s="257"/>
      <c r="K284" s="257"/>
      <c r="L284" s="3"/>
      <c r="M284" s="3"/>
    </row>
    <row r="285" spans="1:13" x14ac:dyDescent="0.35">
      <c r="A285" s="3"/>
      <c r="B285" s="86">
        <v>41</v>
      </c>
      <c r="C285" s="85" t="s">
        <v>63</v>
      </c>
      <c r="D285" s="87"/>
      <c r="E285" s="72">
        <f>E126</f>
        <v>12000</v>
      </c>
      <c r="F285" s="72">
        <f>F126</f>
        <v>100000</v>
      </c>
      <c r="G285" s="72">
        <f>G126</f>
        <v>0</v>
      </c>
      <c r="H285" s="72">
        <f>H126</f>
        <v>0</v>
      </c>
      <c r="I285" s="67">
        <f>H285*100/E285</f>
        <v>0</v>
      </c>
      <c r="J285" s="67">
        <f>H285*100/F285</f>
        <v>0</v>
      </c>
      <c r="K285" s="3"/>
      <c r="L285" s="3"/>
      <c r="M285" s="3"/>
    </row>
    <row r="286" spans="1:13" x14ac:dyDescent="0.35">
      <c r="A286" s="257" t="s">
        <v>101</v>
      </c>
      <c r="B286" s="257"/>
      <c r="C286" s="257"/>
      <c r="D286" s="257"/>
      <c r="E286" s="257"/>
      <c r="F286" s="257"/>
      <c r="G286" s="257"/>
      <c r="H286" s="257"/>
      <c r="I286" s="257"/>
      <c r="J286" s="257"/>
      <c r="K286" s="257"/>
      <c r="L286" s="3"/>
      <c r="M286" s="3"/>
    </row>
    <row r="287" spans="1:13" x14ac:dyDescent="0.35">
      <c r="A287" s="3"/>
      <c r="B287" s="64">
        <v>42</v>
      </c>
      <c r="C287" s="63" t="s">
        <v>65</v>
      </c>
      <c r="D287" s="65"/>
      <c r="E287" s="66">
        <f>E129</f>
        <v>4687780</v>
      </c>
      <c r="F287" s="66">
        <f>F129</f>
        <v>18743300</v>
      </c>
      <c r="G287" s="72">
        <f>G129</f>
        <v>5830300</v>
      </c>
      <c r="H287" s="66">
        <f>H129</f>
        <v>4055515</v>
      </c>
      <c r="I287" s="67">
        <f>H287*100/E287</f>
        <v>86.512485654190257</v>
      </c>
      <c r="J287" s="67">
        <f>H287*100/F287</f>
        <v>21.637145006482317</v>
      </c>
      <c r="K287" s="3"/>
      <c r="L287" s="3"/>
      <c r="M287" s="3"/>
    </row>
    <row r="288" spans="1:13" x14ac:dyDescent="0.35">
      <c r="A288" s="3"/>
      <c r="B288" s="3"/>
      <c r="C288" s="3"/>
      <c r="D288" s="69"/>
      <c r="E288" s="75"/>
      <c r="F288" s="71"/>
      <c r="G288" s="71"/>
      <c r="H288" s="75"/>
      <c r="I288" s="75"/>
      <c r="J288" s="16"/>
      <c r="K288" s="3"/>
      <c r="L288" s="3"/>
      <c r="M288" s="3"/>
    </row>
    <row r="289" spans="1:13" x14ac:dyDescent="0.35">
      <c r="A289" s="260" t="s">
        <v>106</v>
      </c>
      <c r="B289" s="260"/>
      <c r="C289" s="260"/>
      <c r="D289" s="260"/>
      <c r="E289" s="260"/>
      <c r="F289" s="260"/>
      <c r="G289" s="260"/>
      <c r="H289" s="260"/>
      <c r="I289" s="260"/>
      <c r="J289" s="260"/>
      <c r="K289" s="260"/>
      <c r="L289" s="260"/>
      <c r="M289" s="3"/>
    </row>
    <row r="290" spans="1:13" x14ac:dyDescent="0.35">
      <c r="A290" s="103"/>
      <c r="B290" s="3"/>
      <c r="C290" s="3"/>
      <c r="D290" s="69"/>
      <c r="E290" s="75"/>
      <c r="F290" s="71"/>
      <c r="G290" s="71"/>
      <c r="H290" s="75"/>
      <c r="I290" s="75"/>
      <c r="J290" s="16"/>
      <c r="K290" s="2"/>
      <c r="L290" s="2"/>
      <c r="M290" s="3"/>
    </row>
    <row r="291" spans="1:13" x14ac:dyDescent="0.35">
      <c r="A291" s="17" t="s">
        <v>30</v>
      </c>
      <c r="B291" s="17"/>
      <c r="C291" s="17"/>
      <c r="D291" s="17"/>
      <c r="E291" s="10"/>
      <c r="F291" s="10"/>
      <c r="G291" s="10"/>
      <c r="H291" s="10"/>
      <c r="I291" s="17"/>
      <c r="J291" s="17"/>
      <c r="K291" s="104"/>
      <c r="L291" s="104"/>
      <c r="M291" s="3"/>
    </row>
    <row r="292" spans="1:13" x14ac:dyDescent="0.35">
      <c r="A292" s="17" t="s">
        <v>31</v>
      </c>
      <c r="B292" s="49"/>
      <c r="C292" s="49"/>
      <c r="D292" s="49"/>
      <c r="E292" s="10" t="s">
        <v>4</v>
      </c>
      <c r="F292" s="10" t="s">
        <v>5</v>
      </c>
      <c r="G292" s="10" t="s">
        <v>6</v>
      </c>
      <c r="H292" s="10" t="s">
        <v>4</v>
      </c>
      <c r="I292" s="10" t="s">
        <v>32</v>
      </c>
      <c r="J292" s="10" t="s">
        <v>32</v>
      </c>
      <c r="K292" s="105"/>
      <c r="L292" s="105"/>
      <c r="M292" s="3"/>
    </row>
    <row r="293" spans="1:13" x14ac:dyDescent="0.35">
      <c r="A293" s="17" t="s">
        <v>33</v>
      </c>
      <c r="B293" s="10"/>
      <c r="C293" s="10" t="s">
        <v>34</v>
      </c>
      <c r="D293" s="49"/>
      <c r="E293" s="10">
        <v>2020</v>
      </c>
      <c r="F293" s="10">
        <v>2021</v>
      </c>
      <c r="G293" s="10">
        <v>2021</v>
      </c>
      <c r="H293" s="10">
        <v>2021</v>
      </c>
      <c r="I293" s="10" t="s">
        <v>35</v>
      </c>
      <c r="J293" s="10" t="s">
        <v>36</v>
      </c>
      <c r="K293" s="106"/>
      <c r="L293" s="106"/>
      <c r="M293" s="3"/>
    </row>
    <row r="294" spans="1:13" x14ac:dyDescent="0.35">
      <c r="A294" s="17" t="s">
        <v>37</v>
      </c>
      <c r="B294" s="17"/>
      <c r="C294" s="17"/>
      <c r="D294" s="17"/>
      <c r="E294" s="10">
        <v>1</v>
      </c>
      <c r="F294" s="10">
        <v>2</v>
      </c>
      <c r="G294" s="10">
        <v>3</v>
      </c>
      <c r="H294" s="14">
        <v>4</v>
      </c>
      <c r="I294" s="10"/>
      <c r="J294" s="10"/>
      <c r="K294" s="106"/>
      <c r="L294" s="106"/>
      <c r="M294" s="3"/>
    </row>
    <row r="295" spans="1:13" x14ac:dyDescent="0.35">
      <c r="A295" s="50"/>
      <c r="B295" s="50"/>
      <c r="C295" s="51">
        <v>1</v>
      </c>
      <c r="D295" s="50"/>
      <c r="E295" s="51"/>
      <c r="F295" s="51"/>
      <c r="G295" s="51"/>
      <c r="H295" s="52"/>
      <c r="I295" s="53"/>
      <c r="J295" s="13"/>
      <c r="K295" s="106"/>
      <c r="L295" s="106"/>
      <c r="M295" s="3"/>
    </row>
    <row r="296" spans="1:13" x14ac:dyDescent="0.35">
      <c r="A296" s="54"/>
      <c r="B296" s="54" t="s">
        <v>38</v>
      </c>
      <c r="C296" s="54"/>
      <c r="D296" s="55"/>
      <c r="E296" s="56">
        <f>E297+E319</f>
        <v>12267922</v>
      </c>
      <c r="F296" s="56">
        <f>F297+F319</f>
        <v>28193700</v>
      </c>
      <c r="G296" s="56">
        <f>G297+G319</f>
        <v>13906300</v>
      </c>
      <c r="H296" s="56">
        <f>H297+H319</f>
        <v>13463016</v>
      </c>
      <c r="I296" s="84">
        <f>H296*100/E296</f>
        <v>109.74161720297863</v>
      </c>
      <c r="J296" s="84">
        <f>H296*100/F296</f>
        <v>47.751859457964017</v>
      </c>
      <c r="K296" s="107"/>
      <c r="L296" s="106"/>
      <c r="M296" s="3"/>
    </row>
    <row r="297" spans="1:13" x14ac:dyDescent="0.35">
      <c r="A297" s="58">
        <v>3</v>
      </c>
      <c r="B297" s="58"/>
      <c r="C297" s="58" t="s">
        <v>14</v>
      </c>
      <c r="D297" s="59"/>
      <c r="E297" s="60">
        <f>E299+E303+E305+E307+E309+E314+E318</f>
        <v>7568142</v>
      </c>
      <c r="F297" s="60">
        <f>F299+F303+F305+F307+F309+F314+F318</f>
        <v>9350400</v>
      </c>
      <c r="G297" s="60">
        <f>G299+G303+G305+G307+G309+G314+G318</f>
        <v>8076000</v>
      </c>
      <c r="H297" s="60">
        <f>H299+H303+H305+H307+H309+H314+H318</f>
        <v>9407501</v>
      </c>
      <c r="I297" s="84">
        <f>H297*100/E297</f>
        <v>124.30397051218119</v>
      </c>
      <c r="J297" s="84">
        <f>H297*100/F297</f>
        <v>100.61067975701575</v>
      </c>
      <c r="K297" s="107"/>
      <c r="L297" s="107"/>
      <c r="M297" s="3"/>
    </row>
    <row r="298" spans="1:13" x14ac:dyDescent="0.35">
      <c r="A298" s="257" t="s">
        <v>107</v>
      </c>
      <c r="B298" s="257"/>
      <c r="C298" s="257"/>
      <c r="D298" s="257"/>
      <c r="E298" s="257"/>
      <c r="F298" s="257"/>
      <c r="G298" s="257"/>
      <c r="H298" s="257"/>
      <c r="I298" s="257"/>
      <c r="J298" s="257"/>
      <c r="K298" s="257"/>
      <c r="L298" s="106"/>
      <c r="M298" s="106"/>
    </row>
    <row r="299" spans="1:13" x14ac:dyDescent="0.35">
      <c r="A299" s="108"/>
      <c r="B299" s="64">
        <v>31</v>
      </c>
      <c r="C299" s="63" t="s">
        <v>39</v>
      </c>
      <c r="D299" s="65"/>
      <c r="E299" s="66">
        <f>E58</f>
        <v>1768840</v>
      </c>
      <c r="F299" s="66">
        <f>F58</f>
        <v>1838000</v>
      </c>
      <c r="G299" s="66">
        <f>G58</f>
        <v>1461000</v>
      </c>
      <c r="H299" s="66">
        <f>H58</f>
        <v>1304974</v>
      </c>
      <c r="I299" s="67">
        <f>H299*100/E299</f>
        <v>73.775694805635325</v>
      </c>
      <c r="J299" s="67">
        <f>H299*100/F299</f>
        <v>70.999673558215449</v>
      </c>
      <c r="K299" s="109"/>
      <c r="L299" s="106"/>
      <c r="M299" s="106"/>
    </row>
    <row r="300" spans="1:13" x14ac:dyDescent="0.35">
      <c r="A300" s="257" t="s">
        <v>107</v>
      </c>
      <c r="B300" s="257"/>
      <c r="C300" s="257"/>
      <c r="D300" s="257"/>
      <c r="E300" s="257"/>
      <c r="F300" s="257"/>
      <c r="G300" s="257"/>
      <c r="H300" s="257"/>
      <c r="I300" s="257"/>
      <c r="J300" s="257"/>
      <c r="K300" s="257"/>
      <c r="L300" s="257"/>
      <c r="M300" s="106"/>
    </row>
    <row r="301" spans="1:13" x14ac:dyDescent="0.35">
      <c r="A301" s="257" t="s">
        <v>108</v>
      </c>
      <c r="B301" s="257"/>
      <c r="C301" s="257"/>
      <c r="D301" s="257"/>
      <c r="E301" s="257"/>
      <c r="F301" s="257"/>
      <c r="G301" s="257"/>
      <c r="H301" s="257"/>
      <c r="I301" s="257"/>
      <c r="J301" s="257"/>
      <c r="K301" s="257"/>
      <c r="L301" s="257"/>
      <c r="M301" s="257"/>
    </row>
    <row r="302" spans="1:13" x14ac:dyDescent="0.35">
      <c r="A302" s="257" t="s">
        <v>109</v>
      </c>
      <c r="B302" s="257"/>
      <c r="C302" s="257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</row>
    <row r="303" spans="1:13" x14ac:dyDescent="0.35">
      <c r="A303" s="107"/>
      <c r="B303" s="64">
        <v>32</v>
      </c>
      <c r="C303" s="63" t="s">
        <v>43</v>
      </c>
      <c r="D303" s="65"/>
      <c r="E303" s="66">
        <f>E66</f>
        <v>3959768</v>
      </c>
      <c r="F303" s="66">
        <f>F66</f>
        <v>4955400</v>
      </c>
      <c r="G303" s="66">
        <f>G66</f>
        <v>4395000</v>
      </c>
      <c r="H303" s="66">
        <f>H66</f>
        <v>5760168</v>
      </c>
      <c r="I303" s="67">
        <f>H303*100/E303</f>
        <v>145.46731020605247</v>
      </c>
      <c r="J303" s="67">
        <f>H303*100/F303</f>
        <v>116.24022278726238</v>
      </c>
      <c r="K303" s="106"/>
      <c r="L303" s="106"/>
      <c r="M303" s="3"/>
    </row>
    <row r="304" spans="1:13" x14ac:dyDescent="0.35">
      <c r="A304" s="257" t="s">
        <v>107</v>
      </c>
      <c r="B304" s="257"/>
      <c r="C304" s="257"/>
      <c r="D304" s="257"/>
      <c r="E304" s="257"/>
      <c r="F304" s="257"/>
      <c r="G304" s="257"/>
      <c r="H304" s="257"/>
      <c r="I304" s="257"/>
      <c r="J304" s="257"/>
      <c r="K304" s="257"/>
      <c r="L304" s="106"/>
      <c r="M304" s="3"/>
    </row>
    <row r="305" spans="1:13" x14ac:dyDescent="0.35">
      <c r="A305" s="107"/>
      <c r="B305" s="64">
        <v>34</v>
      </c>
      <c r="C305" s="63" t="s">
        <v>48</v>
      </c>
      <c r="D305" s="65"/>
      <c r="E305" s="66">
        <f>E90</f>
        <v>104842</v>
      </c>
      <c r="F305" s="66">
        <f>F90</f>
        <v>220000</v>
      </c>
      <c r="G305" s="66">
        <f>G90</f>
        <v>105000</v>
      </c>
      <c r="H305" s="66">
        <f>H90</f>
        <v>121881</v>
      </c>
      <c r="I305" s="67">
        <f>H305*100/E305</f>
        <v>116.25207455027565</v>
      </c>
      <c r="J305" s="67">
        <f>H305*100/F305</f>
        <v>55.400454545454544</v>
      </c>
      <c r="K305" s="106"/>
      <c r="L305" s="106"/>
      <c r="M305" s="3"/>
    </row>
    <row r="306" spans="1:13" x14ac:dyDescent="0.35">
      <c r="A306" s="257" t="s">
        <v>110</v>
      </c>
      <c r="B306" s="257"/>
      <c r="C306" s="257"/>
      <c r="D306" s="257"/>
      <c r="E306" s="257"/>
      <c r="F306" s="257"/>
      <c r="G306" s="257"/>
      <c r="H306" s="257"/>
      <c r="I306" s="257"/>
      <c r="J306" s="257"/>
      <c r="K306" s="257"/>
      <c r="L306" s="106"/>
      <c r="M306" s="3"/>
    </row>
    <row r="307" spans="1:13" x14ac:dyDescent="0.35">
      <c r="A307" s="110"/>
      <c r="B307" s="64">
        <v>35</v>
      </c>
      <c r="C307" s="63" t="s">
        <v>51</v>
      </c>
      <c r="D307" s="65"/>
      <c r="E307" s="66">
        <f>E97</f>
        <v>109700</v>
      </c>
      <c r="F307" s="66">
        <f>F97</f>
        <v>100000</v>
      </c>
      <c r="G307" s="66">
        <f>G97</f>
        <v>130000</v>
      </c>
      <c r="H307" s="66">
        <f>H97</f>
        <v>112170</v>
      </c>
      <c r="I307" s="67">
        <f>H307*100/E307</f>
        <v>102.25159525979946</v>
      </c>
      <c r="J307" s="67">
        <f>H307*100/F307</f>
        <v>112.17</v>
      </c>
      <c r="K307" s="108"/>
      <c r="L307" s="108"/>
      <c r="M307" s="3"/>
    </row>
    <row r="308" spans="1:13" x14ac:dyDescent="0.35">
      <c r="A308" s="257" t="s">
        <v>111</v>
      </c>
      <c r="B308" s="257"/>
      <c r="C308" s="257"/>
      <c r="D308" s="257"/>
      <c r="E308" s="257"/>
      <c r="F308" s="257"/>
      <c r="G308" s="257"/>
      <c r="H308" s="257"/>
      <c r="I308" s="257"/>
      <c r="J308" s="257"/>
      <c r="K308" s="257"/>
      <c r="L308" s="108"/>
      <c r="M308" s="3"/>
    </row>
    <row r="309" spans="1:13" x14ac:dyDescent="0.35">
      <c r="A309" s="111"/>
      <c r="B309" s="64">
        <v>36</v>
      </c>
      <c r="C309" s="63" t="s">
        <v>53</v>
      </c>
      <c r="D309" s="65"/>
      <c r="E309" s="66">
        <f>E102</f>
        <v>43551</v>
      </c>
      <c r="F309" s="66">
        <f>F102</f>
        <v>35000</v>
      </c>
      <c r="G309" s="66">
        <f>G102</f>
        <v>90000</v>
      </c>
      <c r="H309" s="66">
        <f>H102</f>
        <v>121360</v>
      </c>
      <c r="I309" s="67">
        <f>H309*100/E309</f>
        <v>278.66179881058986</v>
      </c>
      <c r="J309" s="67">
        <f>H309*100/F309</f>
        <v>346.74285714285713</v>
      </c>
      <c r="K309" s="111"/>
      <c r="L309" s="111"/>
      <c r="M309" s="3"/>
    </row>
    <row r="310" spans="1:13" x14ac:dyDescent="0.35">
      <c r="A310" s="255" t="s">
        <v>112</v>
      </c>
      <c r="B310" s="255"/>
      <c r="C310" s="255"/>
      <c r="D310" s="255"/>
      <c r="E310" s="255"/>
      <c r="F310" s="255"/>
      <c r="G310" s="255"/>
      <c r="H310" s="255"/>
      <c r="I310" s="255"/>
      <c r="J310" s="255"/>
      <c r="K310" s="255"/>
      <c r="L310" s="108"/>
      <c r="M310" s="108"/>
    </row>
    <row r="311" spans="1:13" x14ac:dyDescent="0.35">
      <c r="A311" s="256" t="s">
        <v>113</v>
      </c>
      <c r="B311" s="256"/>
      <c r="C311" s="256"/>
      <c r="D311" s="256"/>
      <c r="E311" s="256"/>
      <c r="F311" s="256"/>
      <c r="G311" s="256"/>
      <c r="H311" s="256"/>
      <c r="I311" s="256"/>
      <c r="J311" s="256"/>
      <c r="K311" s="256"/>
      <c r="L311" s="108"/>
      <c r="M311" s="108"/>
    </row>
    <row r="312" spans="1:13" x14ac:dyDescent="0.35">
      <c r="A312" s="256" t="s">
        <v>114</v>
      </c>
      <c r="B312" s="256"/>
      <c r="C312" s="256"/>
      <c r="D312" s="256"/>
      <c r="E312" s="256"/>
      <c r="F312" s="256"/>
      <c r="G312" s="256"/>
      <c r="H312" s="256"/>
      <c r="I312" s="256"/>
      <c r="J312" s="256"/>
      <c r="K312" s="256"/>
      <c r="L312" s="256"/>
      <c r="M312" s="256"/>
    </row>
    <row r="313" spans="1:13" x14ac:dyDescent="0.35">
      <c r="A313" s="256" t="s">
        <v>115</v>
      </c>
      <c r="B313" s="256"/>
      <c r="C313" s="256"/>
      <c r="D313" s="256"/>
      <c r="E313" s="256"/>
      <c r="F313" s="256"/>
      <c r="G313" s="256"/>
      <c r="H313" s="256"/>
      <c r="I313" s="256"/>
      <c r="J313" s="256"/>
      <c r="K313" s="256"/>
      <c r="L313" s="256"/>
      <c r="M313" s="256"/>
    </row>
    <row r="314" spans="1:13" x14ac:dyDescent="0.35">
      <c r="A314" s="111"/>
      <c r="B314" s="64">
        <v>37</v>
      </c>
      <c r="C314" s="63" t="s">
        <v>55</v>
      </c>
      <c r="D314" s="65"/>
      <c r="E314" s="66">
        <f>E110</f>
        <v>646832</v>
      </c>
      <c r="F314" s="66">
        <f>F110</f>
        <v>1010000</v>
      </c>
      <c r="G314" s="66">
        <f>G110</f>
        <v>600000</v>
      </c>
      <c r="H314" s="66">
        <f>H110</f>
        <v>616695</v>
      </c>
      <c r="I314" s="67">
        <f>H314*100/E314</f>
        <v>95.340830385633367</v>
      </c>
      <c r="J314" s="67">
        <f>H314*100/F314</f>
        <v>61.058910891089106</v>
      </c>
      <c r="K314" s="111"/>
      <c r="L314" s="106"/>
      <c r="M314" s="3"/>
    </row>
    <row r="315" spans="1:13" x14ac:dyDescent="0.35">
      <c r="A315" s="108" t="s">
        <v>116</v>
      </c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6"/>
      <c r="M315" s="3"/>
    </row>
    <row r="316" spans="1:13" x14ac:dyDescent="0.35">
      <c r="A316" s="108" t="s">
        <v>117</v>
      </c>
      <c r="B316" s="108"/>
      <c r="C316" s="108"/>
      <c r="D316" s="108"/>
      <c r="E316" s="108"/>
      <c r="F316" s="108"/>
      <c r="G316" s="108"/>
      <c r="H316" s="108"/>
      <c r="I316" s="108"/>
      <c r="J316" s="108"/>
      <c r="K316" s="111"/>
      <c r="L316" s="106"/>
      <c r="M316" s="3"/>
    </row>
    <row r="317" spans="1:13" x14ac:dyDescent="0.35">
      <c r="A317" s="256" t="s">
        <v>118</v>
      </c>
      <c r="B317" s="256"/>
      <c r="C317" s="256"/>
      <c r="D317" s="256"/>
      <c r="E317" s="256"/>
      <c r="F317" s="256"/>
      <c r="G317" s="256"/>
      <c r="H317" s="256"/>
      <c r="I317" s="256"/>
      <c r="J317" s="256"/>
      <c r="K317" s="256"/>
      <c r="L317" s="256"/>
      <c r="M317" s="3"/>
    </row>
    <row r="318" spans="1:13" x14ac:dyDescent="0.35">
      <c r="A318" s="107"/>
      <c r="B318" s="64">
        <v>38</v>
      </c>
      <c r="C318" s="63" t="s">
        <v>58</v>
      </c>
      <c r="D318" s="65"/>
      <c r="E318" s="77">
        <f>E117</f>
        <v>934609</v>
      </c>
      <c r="F318" s="77">
        <f>F117</f>
        <v>1192000</v>
      </c>
      <c r="G318" s="77">
        <f>G117</f>
        <v>1295000</v>
      </c>
      <c r="H318" s="77">
        <f>H117</f>
        <v>1370253</v>
      </c>
      <c r="I318" s="67">
        <f>H318*100/E318</f>
        <v>146.61243364872368</v>
      </c>
      <c r="J318" s="63"/>
      <c r="K318" s="106"/>
      <c r="L318" s="106"/>
      <c r="M318" s="3"/>
    </row>
    <row r="319" spans="1:13" x14ac:dyDescent="0.35">
      <c r="A319" s="82">
        <v>4</v>
      </c>
      <c r="B319" s="82"/>
      <c r="C319" s="82" t="s">
        <v>62</v>
      </c>
      <c r="D319" s="83"/>
      <c r="E319" s="60">
        <f>E321+E325</f>
        <v>4699780</v>
      </c>
      <c r="F319" s="60">
        <f>F321+F325</f>
        <v>18843300</v>
      </c>
      <c r="G319" s="60">
        <f>G321+G325</f>
        <v>5830300</v>
      </c>
      <c r="H319" s="60">
        <f>H321+H325</f>
        <v>4055515</v>
      </c>
      <c r="I319" s="84">
        <f>H319*100/E319</f>
        <v>86.291592372408928</v>
      </c>
      <c r="J319" s="84">
        <f>H319*100/F319</f>
        <v>21.522318277584073</v>
      </c>
      <c r="K319" s="106"/>
      <c r="L319" s="106"/>
      <c r="M319" s="3"/>
    </row>
    <row r="320" spans="1:13" x14ac:dyDescent="0.35">
      <c r="A320" s="257" t="s">
        <v>107</v>
      </c>
      <c r="B320" s="257"/>
      <c r="C320" s="257"/>
      <c r="D320" s="257"/>
      <c r="E320" s="257"/>
      <c r="F320" s="257"/>
      <c r="G320" s="257"/>
      <c r="H320" s="257"/>
      <c r="I320" s="257"/>
      <c r="J320" s="257"/>
      <c r="K320" s="257"/>
      <c r="L320" s="106"/>
      <c r="M320" s="3"/>
    </row>
    <row r="321" spans="1:13" x14ac:dyDescent="0.35">
      <c r="A321" s="107"/>
      <c r="B321" s="86">
        <v>41</v>
      </c>
      <c r="C321" s="85" t="s">
        <v>63</v>
      </c>
      <c r="D321" s="87"/>
      <c r="E321" s="72">
        <f>E126</f>
        <v>12000</v>
      </c>
      <c r="F321" s="72">
        <f>F126</f>
        <v>100000</v>
      </c>
      <c r="G321" s="72">
        <f>G126</f>
        <v>0</v>
      </c>
      <c r="H321" s="72">
        <f>H126</f>
        <v>0</v>
      </c>
      <c r="I321" s="67">
        <f>H321*100/E321</f>
        <v>0</v>
      </c>
      <c r="J321" s="67">
        <f>H321*100/F321</f>
        <v>0</v>
      </c>
      <c r="K321" s="106"/>
      <c r="L321" s="106"/>
      <c r="M321" s="3"/>
    </row>
    <row r="322" spans="1:13" x14ac:dyDescent="0.35">
      <c r="A322" s="257" t="s">
        <v>119</v>
      </c>
      <c r="B322" s="257"/>
      <c r="C322" s="257"/>
      <c r="D322" s="257"/>
      <c r="E322" s="257"/>
      <c r="F322" s="257"/>
      <c r="G322" s="257"/>
      <c r="H322" s="257"/>
      <c r="I322" s="257"/>
      <c r="J322" s="257"/>
      <c r="K322" s="257"/>
      <c r="L322" s="106"/>
      <c r="M322" s="3"/>
    </row>
    <row r="323" spans="1:13" x14ac:dyDescent="0.35">
      <c r="A323" s="257" t="s">
        <v>120</v>
      </c>
      <c r="B323" s="257"/>
      <c r="C323" s="257"/>
      <c r="D323" s="257"/>
      <c r="E323" s="257"/>
      <c r="F323" s="257"/>
      <c r="G323" s="257"/>
      <c r="H323" s="257"/>
      <c r="I323" s="257"/>
      <c r="J323" s="257"/>
      <c r="K323" s="257"/>
      <c r="L323" s="106"/>
      <c r="M323" s="3"/>
    </row>
    <row r="324" spans="1:13" x14ac:dyDescent="0.35">
      <c r="A324" s="257" t="s">
        <v>121</v>
      </c>
      <c r="B324" s="257"/>
      <c r="C324" s="257"/>
      <c r="D324" s="257"/>
      <c r="E324" s="257"/>
      <c r="F324" s="257"/>
      <c r="G324" s="257"/>
      <c r="H324" s="257"/>
      <c r="I324" s="257"/>
      <c r="J324" s="257"/>
      <c r="K324" s="257"/>
      <c r="L324" s="257"/>
      <c r="M324" s="3"/>
    </row>
    <row r="325" spans="1:13" x14ac:dyDescent="0.35">
      <c r="A325" s="108"/>
      <c r="B325" s="64">
        <v>42</v>
      </c>
      <c r="C325" s="63" t="s">
        <v>65</v>
      </c>
      <c r="D325" s="65"/>
      <c r="E325" s="66">
        <f>E129</f>
        <v>4687780</v>
      </c>
      <c r="F325" s="66">
        <f>F129</f>
        <v>18743300</v>
      </c>
      <c r="G325" s="66">
        <f>G129</f>
        <v>5830300</v>
      </c>
      <c r="H325" s="66">
        <f>H129</f>
        <v>4055515</v>
      </c>
      <c r="I325" s="67">
        <f>H325*100/E325</f>
        <v>86.512485654190257</v>
      </c>
      <c r="J325" s="67">
        <f>H325*100/F325</f>
        <v>21.637145006482317</v>
      </c>
      <c r="K325" s="106"/>
      <c r="L325" s="106"/>
      <c r="M325" s="3"/>
    </row>
    <row r="326" spans="1:13" x14ac:dyDescent="0.35">
      <c r="A326" s="108"/>
      <c r="B326" s="101"/>
      <c r="C326" s="101"/>
      <c r="D326" s="101"/>
      <c r="E326" s="102"/>
      <c r="F326" s="109"/>
      <c r="G326" s="109"/>
      <c r="H326" s="109"/>
      <c r="I326" s="109"/>
      <c r="J326" s="109"/>
      <c r="K326" s="106"/>
      <c r="L326" s="106"/>
      <c r="M326" s="3"/>
    </row>
    <row r="327" spans="1:13" x14ac:dyDescent="0.35">
      <c r="A327" s="3"/>
      <c r="B327" s="3"/>
      <c r="C327" s="3"/>
      <c r="D327" s="69"/>
      <c r="E327" s="71"/>
      <c r="F327" s="7"/>
      <c r="G327" s="7"/>
      <c r="H327" s="75"/>
      <c r="I327" s="3"/>
      <c r="J327" s="6"/>
      <c r="K327" s="3"/>
      <c r="L327" s="3"/>
      <c r="M327" s="3"/>
    </row>
    <row r="328" spans="1:13" x14ac:dyDescent="0.35">
      <c r="A328" s="112" t="s">
        <v>18</v>
      </c>
      <c r="B328" s="112"/>
      <c r="F328" s="113"/>
      <c r="G328" s="113"/>
      <c r="H328" s="113"/>
      <c r="I328" s="114"/>
      <c r="J328" s="114"/>
      <c r="K328" s="114"/>
      <c r="L328" s="114"/>
      <c r="M328" s="114"/>
    </row>
    <row r="329" spans="1:13" x14ac:dyDescent="0.35">
      <c r="A329" s="112"/>
      <c r="B329" s="112"/>
      <c r="F329" s="113"/>
      <c r="G329" s="113"/>
      <c r="H329" s="113"/>
      <c r="I329" s="114"/>
      <c r="J329" s="114"/>
      <c r="K329" s="114"/>
      <c r="L329" s="114"/>
      <c r="M329" s="114"/>
    </row>
    <row r="330" spans="1:13" x14ac:dyDescent="0.35">
      <c r="A330" s="258" t="s">
        <v>122</v>
      </c>
      <c r="B330" s="258"/>
      <c r="C330" s="258"/>
      <c r="D330" s="258"/>
      <c r="E330" s="258"/>
      <c r="F330" s="258"/>
      <c r="G330" s="258"/>
      <c r="H330" s="258"/>
      <c r="I330" s="258"/>
      <c r="J330" s="258"/>
      <c r="K330" s="114"/>
      <c r="L330" s="114"/>
      <c r="M330" s="114"/>
    </row>
    <row r="331" spans="1:13" x14ac:dyDescent="0.35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4"/>
      <c r="L331" s="114"/>
      <c r="M331" s="114"/>
    </row>
    <row r="332" spans="1:13" x14ac:dyDescent="0.35">
      <c r="A332" s="259" t="s">
        <v>123</v>
      </c>
      <c r="B332" s="259"/>
      <c r="C332" s="259"/>
      <c r="D332" s="259"/>
      <c r="E332" s="259"/>
      <c r="F332" s="259"/>
      <c r="G332" s="259"/>
      <c r="H332" s="259"/>
      <c r="I332" s="259"/>
      <c r="J332" s="259"/>
      <c r="K332" s="114"/>
      <c r="L332" s="114"/>
      <c r="M332" s="114"/>
    </row>
    <row r="333" spans="1:13" x14ac:dyDescent="0.35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4"/>
      <c r="L333" s="114"/>
      <c r="M333" s="114"/>
    </row>
    <row r="334" spans="1:13" x14ac:dyDescent="0.35">
      <c r="A334" s="17" t="s">
        <v>30</v>
      </c>
      <c r="B334" s="17"/>
      <c r="C334" s="17"/>
      <c r="D334" s="17"/>
      <c r="E334" s="10"/>
      <c r="F334" s="10"/>
      <c r="G334" s="10"/>
      <c r="H334" s="10"/>
      <c r="I334" s="17"/>
      <c r="J334" s="17"/>
      <c r="K334" s="3"/>
      <c r="L334" s="3"/>
      <c r="M334" s="3"/>
    </row>
    <row r="335" spans="1:13" x14ac:dyDescent="0.35">
      <c r="A335" s="17" t="s">
        <v>31</v>
      </c>
      <c r="B335" s="49"/>
      <c r="C335" s="49"/>
      <c r="D335" s="49"/>
      <c r="E335" s="10" t="s">
        <v>124</v>
      </c>
      <c r="F335" s="10" t="s">
        <v>125</v>
      </c>
      <c r="G335" s="10" t="s">
        <v>126</v>
      </c>
      <c r="H335" s="10" t="s">
        <v>127</v>
      </c>
      <c r="I335" s="10" t="s">
        <v>32</v>
      </c>
      <c r="J335" s="10" t="s">
        <v>32</v>
      </c>
      <c r="K335" s="3"/>
      <c r="L335" s="3"/>
      <c r="M335" s="3"/>
    </row>
    <row r="336" spans="1:13" x14ac:dyDescent="0.35">
      <c r="A336" s="17" t="s">
        <v>33</v>
      </c>
      <c r="B336" s="10"/>
      <c r="C336" s="10" t="s">
        <v>34</v>
      </c>
      <c r="D336" s="49"/>
      <c r="E336" s="10" t="s">
        <v>128</v>
      </c>
      <c r="F336" s="10">
        <v>2021</v>
      </c>
      <c r="G336" s="10">
        <v>2021</v>
      </c>
      <c r="H336" s="10">
        <v>2021</v>
      </c>
      <c r="I336" s="10" t="s">
        <v>35</v>
      </c>
      <c r="J336" s="10" t="s">
        <v>36</v>
      </c>
      <c r="K336" s="3"/>
      <c r="L336" s="3"/>
      <c r="M336" s="3"/>
    </row>
    <row r="337" spans="1:13" x14ac:dyDescent="0.35">
      <c r="A337" s="17" t="s">
        <v>37</v>
      </c>
      <c r="B337" s="17"/>
      <c r="C337" s="17"/>
      <c r="D337" s="17"/>
      <c r="E337" s="10">
        <v>2020</v>
      </c>
      <c r="F337" s="10" t="s">
        <v>129</v>
      </c>
      <c r="G337" s="10"/>
      <c r="H337" s="117"/>
      <c r="I337" s="10"/>
      <c r="J337" s="10"/>
      <c r="K337" s="3"/>
      <c r="L337" s="3"/>
      <c r="M337" s="3"/>
    </row>
    <row r="338" spans="1:13" x14ac:dyDescent="0.35">
      <c r="A338" s="50"/>
      <c r="B338" s="50"/>
      <c r="C338" s="51">
        <v>1</v>
      </c>
      <c r="D338" s="50"/>
      <c r="E338" s="51">
        <v>2</v>
      </c>
      <c r="F338" s="51">
        <v>3</v>
      </c>
      <c r="G338" s="51"/>
      <c r="H338" s="52">
        <v>4</v>
      </c>
      <c r="I338" s="53">
        <v>5</v>
      </c>
      <c r="J338" s="13">
        <v>6</v>
      </c>
      <c r="K338" s="3"/>
      <c r="L338" s="3"/>
      <c r="M338" s="3"/>
    </row>
    <row r="339" spans="1:13" x14ac:dyDescent="0.35">
      <c r="A339" s="58">
        <v>8</v>
      </c>
      <c r="B339" s="58"/>
      <c r="C339" s="58" t="s">
        <v>95</v>
      </c>
      <c r="D339" s="59"/>
      <c r="E339" s="92">
        <f>E340+E343</f>
        <v>0</v>
      </c>
      <c r="F339" s="92">
        <f>F340+F343</f>
        <v>0</v>
      </c>
      <c r="G339" s="92">
        <f>G340+G343</f>
        <v>3015000</v>
      </c>
      <c r="H339" s="92">
        <f>H340+H343</f>
        <v>2467530</v>
      </c>
      <c r="I339" s="92">
        <v>0</v>
      </c>
      <c r="J339" s="92"/>
      <c r="K339" s="3"/>
      <c r="L339" s="3"/>
      <c r="M339" s="3"/>
    </row>
    <row r="340" spans="1:13" x14ac:dyDescent="0.35">
      <c r="A340" s="63"/>
      <c r="B340" s="64">
        <v>81</v>
      </c>
      <c r="C340" s="63" t="s">
        <v>96</v>
      </c>
      <c r="D340" s="65"/>
      <c r="E340" s="73">
        <v>0</v>
      </c>
      <c r="F340" s="73">
        <f>F341</f>
        <v>0</v>
      </c>
      <c r="G340" s="73">
        <f>G341</f>
        <v>0</v>
      </c>
      <c r="H340" s="73">
        <v>0</v>
      </c>
      <c r="I340" s="67"/>
      <c r="J340" s="67"/>
      <c r="K340" s="3"/>
      <c r="L340" s="3"/>
      <c r="M340" s="3"/>
    </row>
    <row r="341" spans="1:13" x14ac:dyDescent="0.35">
      <c r="A341" s="63"/>
      <c r="B341" s="68">
        <v>812</v>
      </c>
      <c r="C341" s="63" t="s">
        <v>97</v>
      </c>
      <c r="D341" s="65"/>
      <c r="E341" s="73">
        <v>0</v>
      </c>
      <c r="F341" s="73">
        <f>F342</f>
        <v>0</v>
      </c>
      <c r="G341" s="73">
        <f>G342</f>
        <v>0</v>
      </c>
      <c r="H341" s="73">
        <v>0</v>
      </c>
      <c r="I341" s="67"/>
      <c r="J341" s="67"/>
      <c r="K341" s="3"/>
      <c r="L341" s="3"/>
      <c r="M341" s="3"/>
    </row>
    <row r="342" spans="1:13" x14ac:dyDescent="0.35">
      <c r="A342" s="3"/>
      <c r="B342" s="3"/>
      <c r="C342" s="3"/>
      <c r="D342" s="69"/>
      <c r="E342" s="74">
        <v>0</v>
      </c>
      <c r="F342" s="74"/>
      <c r="G342" s="74">
        <v>0</v>
      </c>
      <c r="H342" s="74">
        <v>0</v>
      </c>
      <c r="I342" s="75">
        <v>0</v>
      </c>
      <c r="J342" s="16"/>
      <c r="K342" s="3"/>
      <c r="L342" s="3"/>
      <c r="M342" s="3"/>
    </row>
    <row r="343" spans="1:13" x14ac:dyDescent="0.35">
      <c r="A343" s="63"/>
      <c r="B343" s="64">
        <v>84</v>
      </c>
      <c r="C343" s="63" t="s">
        <v>98</v>
      </c>
      <c r="D343" s="65"/>
      <c r="E343" s="73">
        <f t="shared" ref="E343:H344" si="8">E344</f>
        <v>0</v>
      </c>
      <c r="F343" s="73">
        <f t="shared" si="8"/>
        <v>0</v>
      </c>
      <c r="G343" s="73">
        <f t="shared" si="8"/>
        <v>3015000</v>
      </c>
      <c r="H343" s="73">
        <f t="shared" si="8"/>
        <v>2467530</v>
      </c>
      <c r="I343" s="118"/>
      <c r="J343" s="73"/>
      <c r="K343" s="3"/>
      <c r="L343" s="3"/>
      <c r="M343" s="3"/>
    </row>
    <row r="344" spans="1:13" x14ac:dyDescent="0.35">
      <c r="A344" s="63"/>
      <c r="B344" s="68">
        <v>844</v>
      </c>
      <c r="C344" s="63" t="s">
        <v>99</v>
      </c>
      <c r="D344" s="65"/>
      <c r="E344" s="73">
        <f t="shared" si="8"/>
        <v>0</v>
      </c>
      <c r="F344" s="73">
        <f t="shared" si="8"/>
        <v>0</v>
      </c>
      <c r="G344" s="73">
        <f t="shared" si="8"/>
        <v>3015000</v>
      </c>
      <c r="H344" s="73">
        <f t="shared" si="8"/>
        <v>2467530</v>
      </c>
      <c r="I344" s="118"/>
      <c r="J344" s="73"/>
      <c r="K344" s="3"/>
      <c r="L344" s="3"/>
      <c r="M344" s="3"/>
    </row>
    <row r="345" spans="1:13" x14ac:dyDescent="0.35">
      <c r="A345" s="3"/>
      <c r="B345" s="3"/>
      <c r="C345" s="3"/>
      <c r="D345" s="69"/>
      <c r="E345" s="74">
        <v>0</v>
      </c>
      <c r="F345" s="74"/>
      <c r="G345" s="74">
        <f>G231</f>
        <v>3015000</v>
      </c>
      <c r="H345" s="74">
        <f>H231</f>
        <v>2467530</v>
      </c>
      <c r="I345" s="75">
        <v>0</v>
      </c>
      <c r="J345" s="16"/>
      <c r="K345" s="3"/>
      <c r="L345" s="3"/>
      <c r="M345" s="3"/>
    </row>
    <row r="346" spans="1:13" x14ac:dyDescent="0.35">
      <c r="A346" s="82">
        <v>5</v>
      </c>
      <c r="B346" s="89"/>
      <c r="C346" s="82" t="s">
        <v>130</v>
      </c>
      <c r="D346" s="89"/>
      <c r="E346" s="93">
        <f>E347</f>
        <v>0</v>
      </c>
      <c r="F346" s="93">
        <f>F347</f>
        <v>0</v>
      </c>
      <c r="G346" s="93">
        <f>G347</f>
        <v>0</v>
      </c>
      <c r="H346" s="93">
        <f>H347</f>
        <v>0</v>
      </c>
      <c r="I346" s="58"/>
      <c r="J346" s="58"/>
      <c r="K346" s="3"/>
      <c r="L346" s="3"/>
      <c r="M346" s="3"/>
    </row>
    <row r="347" spans="1:13" x14ac:dyDescent="0.35">
      <c r="A347" s="85"/>
      <c r="B347" s="86">
        <v>54</v>
      </c>
      <c r="C347" s="85" t="s">
        <v>70</v>
      </c>
      <c r="D347" s="90"/>
      <c r="E347" s="73">
        <v>0</v>
      </c>
      <c r="F347" s="73">
        <v>0</v>
      </c>
      <c r="G347" s="73">
        <v>0</v>
      </c>
      <c r="H347" s="73">
        <v>0</v>
      </c>
      <c r="I347" s="67"/>
      <c r="J347" s="67"/>
      <c r="K347" s="3"/>
      <c r="L347" s="3"/>
      <c r="M347" s="3"/>
    </row>
    <row r="348" spans="1:13" x14ac:dyDescent="0.35">
      <c r="A348" s="85"/>
      <c r="B348" s="88">
        <v>542</v>
      </c>
      <c r="C348" s="85" t="s">
        <v>70</v>
      </c>
      <c r="D348" s="90"/>
      <c r="E348" s="72">
        <f>E349</f>
        <v>356196</v>
      </c>
      <c r="F348" s="72">
        <f>F349</f>
        <v>0</v>
      </c>
      <c r="G348" s="72">
        <f>G349</f>
        <v>645000</v>
      </c>
      <c r="H348" s="72">
        <f>H349</f>
        <v>627203</v>
      </c>
      <c r="I348" s="67">
        <f>H348*100/E348</f>
        <v>176.0836730339476</v>
      </c>
      <c r="J348" s="67"/>
      <c r="K348" s="3"/>
      <c r="L348" s="3"/>
      <c r="M348" s="3"/>
    </row>
    <row r="349" spans="1:13" x14ac:dyDescent="0.35">
      <c r="A349" s="3"/>
      <c r="B349" s="3"/>
      <c r="C349" s="7"/>
      <c r="D349" s="91"/>
      <c r="E349" s="74">
        <f>E151</f>
        <v>356196</v>
      </c>
      <c r="F349" s="74">
        <v>0</v>
      </c>
      <c r="G349" s="74">
        <f>G151</f>
        <v>645000</v>
      </c>
      <c r="H349" s="74">
        <f>H151</f>
        <v>627203</v>
      </c>
      <c r="I349" s="75">
        <v>0</v>
      </c>
      <c r="J349" s="6"/>
      <c r="K349" s="3"/>
      <c r="L349" s="3"/>
      <c r="M349" s="3"/>
    </row>
    <row r="350" spans="1:13" x14ac:dyDescent="0.35">
      <c r="A350" s="3"/>
      <c r="B350" s="3"/>
      <c r="C350" s="3"/>
      <c r="D350" s="69"/>
      <c r="E350" s="71"/>
      <c r="F350" s="7"/>
      <c r="G350" s="7"/>
      <c r="H350" s="75"/>
      <c r="I350" s="3"/>
      <c r="J350" s="6"/>
      <c r="K350" s="3"/>
      <c r="L350" s="3"/>
      <c r="M350" s="3"/>
    </row>
    <row r="351" spans="1:13" x14ac:dyDescent="0.35">
      <c r="A351" s="43" t="s">
        <v>131</v>
      </c>
      <c r="B351" s="38"/>
      <c r="C351" s="39"/>
      <c r="D351" s="39"/>
      <c r="E351" s="39"/>
      <c r="F351" s="113"/>
      <c r="G351" s="113"/>
      <c r="H351" s="75"/>
      <c r="I351" s="3"/>
      <c r="J351" s="6"/>
      <c r="K351" s="3"/>
      <c r="L351" s="3"/>
      <c r="M351" s="3"/>
    </row>
    <row r="352" spans="1:13" x14ac:dyDescent="0.35">
      <c r="A352" s="3"/>
      <c r="B352" s="3"/>
      <c r="C352" s="3"/>
      <c r="D352" s="69"/>
      <c r="E352" s="71"/>
      <c r="F352" s="7"/>
      <c r="G352" s="7"/>
      <c r="H352" s="75"/>
      <c r="I352" s="3"/>
      <c r="J352" s="6"/>
      <c r="K352" s="3"/>
      <c r="L352" s="3"/>
      <c r="M352" s="3"/>
    </row>
    <row r="353" spans="1:13" x14ac:dyDescent="0.35">
      <c r="A353" s="3"/>
      <c r="B353" s="3"/>
      <c r="C353" s="3"/>
      <c r="D353" s="69"/>
      <c r="E353" s="71"/>
      <c r="F353" s="7"/>
      <c r="G353" s="7"/>
      <c r="H353" s="75"/>
      <c r="I353" s="3"/>
      <c r="J353" s="6"/>
      <c r="K353" s="3"/>
      <c r="L353" s="3"/>
      <c r="M353" s="3"/>
    </row>
    <row r="354" spans="1:13" x14ac:dyDescent="0.35">
      <c r="A354" s="17" t="s">
        <v>30</v>
      </c>
      <c r="B354" s="17"/>
      <c r="C354" s="17"/>
      <c r="D354" s="17"/>
      <c r="E354" s="10"/>
      <c r="F354" s="10"/>
      <c r="G354" s="10"/>
      <c r="H354" s="10"/>
      <c r="I354" s="17"/>
      <c r="J354" s="17"/>
      <c r="K354" s="3"/>
      <c r="L354" s="3"/>
      <c r="M354" s="3"/>
    </row>
    <row r="355" spans="1:13" x14ac:dyDescent="0.35">
      <c r="A355" s="17" t="s">
        <v>31</v>
      </c>
      <c r="B355" s="49"/>
      <c r="C355" s="49"/>
      <c r="D355" s="49"/>
      <c r="E355" s="10" t="s">
        <v>124</v>
      </c>
      <c r="F355" s="10" t="s">
        <v>125</v>
      </c>
      <c r="G355" s="10" t="s">
        <v>126</v>
      </c>
      <c r="H355" s="10" t="s">
        <v>127</v>
      </c>
      <c r="I355" s="10" t="s">
        <v>32</v>
      </c>
      <c r="J355" s="10" t="s">
        <v>32</v>
      </c>
      <c r="K355" s="3"/>
      <c r="L355" s="3"/>
      <c r="M355" s="3"/>
    </row>
    <row r="356" spans="1:13" x14ac:dyDescent="0.35">
      <c r="A356" s="17" t="s">
        <v>33</v>
      </c>
      <c r="B356" s="10"/>
      <c r="C356" s="10" t="s">
        <v>34</v>
      </c>
      <c r="D356" s="49"/>
      <c r="E356" s="10" t="s">
        <v>128</v>
      </c>
      <c r="F356" s="10">
        <v>2021</v>
      </c>
      <c r="G356" s="10">
        <v>2021</v>
      </c>
      <c r="H356" s="10">
        <v>2021</v>
      </c>
      <c r="I356" s="10" t="s">
        <v>35</v>
      </c>
      <c r="J356" s="10" t="s">
        <v>36</v>
      </c>
      <c r="K356" s="3"/>
      <c r="L356" s="3"/>
      <c r="M356" s="3"/>
    </row>
    <row r="357" spans="1:13" x14ac:dyDescent="0.35">
      <c r="A357" s="17" t="s">
        <v>37</v>
      </c>
      <c r="B357" s="17"/>
      <c r="C357" s="17"/>
      <c r="D357" s="17"/>
      <c r="E357" s="10">
        <v>2020</v>
      </c>
      <c r="F357" s="10" t="s">
        <v>129</v>
      </c>
      <c r="G357" s="10"/>
      <c r="H357" s="117"/>
      <c r="I357" s="10"/>
      <c r="J357" s="10"/>
      <c r="K357" s="3"/>
      <c r="L357" s="3"/>
      <c r="M357" s="3"/>
    </row>
    <row r="358" spans="1:13" x14ac:dyDescent="0.35">
      <c r="A358" s="50"/>
      <c r="B358" s="50"/>
      <c r="C358" s="51">
        <v>1</v>
      </c>
      <c r="D358" s="50"/>
      <c r="E358" s="51">
        <v>2</v>
      </c>
      <c r="F358" s="51">
        <v>3</v>
      </c>
      <c r="G358" s="51"/>
      <c r="H358" s="52">
        <v>4</v>
      </c>
      <c r="I358" s="53">
        <v>5</v>
      </c>
      <c r="J358" s="13">
        <v>6</v>
      </c>
      <c r="K358" s="3"/>
      <c r="L358" s="3"/>
      <c r="M358" s="3"/>
    </row>
    <row r="359" spans="1:13" x14ac:dyDescent="0.35">
      <c r="A359" s="58">
        <v>8</v>
      </c>
      <c r="B359" s="58"/>
      <c r="C359" s="58" t="s">
        <v>95</v>
      </c>
      <c r="D359" s="59"/>
      <c r="E359" s="92">
        <f>E360+E363</f>
        <v>0</v>
      </c>
      <c r="F359" s="92">
        <f>F360+F363</f>
        <v>0</v>
      </c>
      <c r="G359" s="92">
        <f>G360+G363</f>
        <v>3015000</v>
      </c>
      <c r="H359" s="92">
        <f>H360+H363</f>
        <v>2467530</v>
      </c>
      <c r="I359" s="92">
        <v>0</v>
      </c>
      <c r="J359" s="92"/>
      <c r="K359" s="3"/>
      <c r="L359" s="3"/>
      <c r="M359" s="3"/>
    </row>
    <row r="360" spans="1:13" x14ac:dyDescent="0.35">
      <c r="A360" s="63"/>
      <c r="B360" s="64">
        <v>81</v>
      </c>
      <c r="C360" s="63" t="s">
        <v>96</v>
      </c>
      <c r="D360" s="65"/>
      <c r="E360" s="73">
        <v>0</v>
      </c>
      <c r="F360" s="73">
        <f>F361</f>
        <v>0</v>
      </c>
      <c r="G360" s="73">
        <v>0</v>
      </c>
      <c r="H360" s="73">
        <v>0</v>
      </c>
      <c r="I360" s="67"/>
      <c r="J360" s="67"/>
      <c r="K360" s="3"/>
      <c r="L360" s="3"/>
      <c r="M360" s="3"/>
    </row>
    <row r="361" spans="1:13" x14ac:dyDescent="0.35">
      <c r="A361" s="63"/>
      <c r="B361" s="68">
        <v>812</v>
      </c>
      <c r="C361" s="63" t="s">
        <v>97</v>
      </c>
      <c r="D361" s="65"/>
      <c r="E361" s="73">
        <v>0</v>
      </c>
      <c r="F361" s="73">
        <f>F362</f>
        <v>0</v>
      </c>
      <c r="G361" s="73">
        <v>0</v>
      </c>
      <c r="H361" s="73">
        <v>0</v>
      </c>
      <c r="I361" s="67"/>
      <c r="J361" s="67"/>
      <c r="K361" s="3"/>
      <c r="L361" s="3"/>
      <c r="M361" s="3"/>
    </row>
    <row r="362" spans="1:13" x14ac:dyDescent="0.35">
      <c r="A362" s="3"/>
      <c r="B362" s="3"/>
      <c r="C362" s="3"/>
      <c r="D362" s="69"/>
      <c r="E362" s="74">
        <v>0</v>
      </c>
      <c r="F362" s="74">
        <v>0</v>
      </c>
      <c r="G362" s="74">
        <v>0</v>
      </c>
      <c r="H362" s="74">
        <v>0</v>
      </c>
      <c r="I362" s="75"/>
      <c r="J362" s="16"/>
      <c r="K362" s="3"/>
      <c r="L362" s="3"/>
      <c r="M362" s="3"/>
    </row>
    <row r="363" spans="1:13" x14ac:dyDescent="0.35">
      <c r="A363" s="63"/>
      <c r="B363" s="64">
        <v>84</v>
      </c>
      <c r="C363" s="63" t="s">
        <v>98</v>
      </c>
      <c r="D363" s="65"/>
      <c r="E363" s="73">
        <f t="shared" ref="E363:H364" si="9">E364</f>
        <v>0</v>
      </c>
      <c r="F363" s="73">
        <f t="shared" si="9"/>
        <v>0</v>
      </c>
      <c r="G363" s="73">
        <f t="shared" si="9"/>
        <v>3015000</v>
      </c>
      <c r="H363" s="73">
        <f t="shared" si="9"/>
        <v>2467530</v>
      </c>
      <c r="I363" s="67"/>
      <c r="J363" s="67"/>
      <c r="K363" s="3"/>
      <c r="L363" s="3"/>
      <c r="M363" s="3"/>
    </row>
    <row r="364" spans="1:13" x14ac:dyDescent="0.35">
      <c r="A364" s="63"/>
      <c r="B364" s="68">
        <v>844</v>
      </c>
      <c r="C364" s="63" t="s">
        <v>99</v>
      </c>
      <c r="D364" s="65"/>
      <c r="E364" s="73">
        <f t="shared" si="9"/>
        <v>0</v>
      </c>
      <c r="F364" s="73">
        <f t="shared" si="9"/>
        <v>0</v>
      </c>
      <c r="G364" s="73">
        <f t="shared" si="9"/>
        <v>3015000</v>
      </c>
      <c r="H364" s="73">
        <f t="shared" si="9"/>
        <v>2467530</v>
      </c>
      <c r="I364" s="67"/>
      <c r="J364" s="67"/>
      <c r="K364" s="3"/>
      <c r="L364" s="3"/>
      <c r="M364" s="3"/>
    </row>
    <row r="365" spans="1:13" x14ac:dyDescent="0.35">
      <c r="A365" s="3"/>
      <c r="B365" s="3"/>
      <c r="C365" s="3"/>
      <c r="D365" s="69"/>
      <c r="E365" s="74">
        <v>0</v>
      </c>
      <c r="F365" s="74">
        <v>0</v>
      </c>
      <c r="G365" s="74">
        <f>G345</f>
        <v>3015000</v>
      </c>
      <c r="H365" s="74">
        <f>H345</f>
        <v>2467530</v>
      </c>
      <c r="I365" s="75">
        <v>0</v>
      </c>
      <c r="J365" s="16"/>
      <c r="K365" s="3"/>
      <c r="L365" s="3"/>
      <c r="M365" s="3"/>
    </row>
    <row r="366" spans="1:13" x14ac:dyDescent="0.35">
      <c r="A366" s="82">
        <v>5</v>
      </c>
      <c r="B366" s="89"/>
      <c r="C366" s="82" t="s">
        <v>130</v>
      </c>
      <c r="D366" s="89"/>
      <c r="E366" s="60">
        <f t="shared" ref="E366:H368" si="10">E367</f>
        <v>356196</v>
      </c>
      <c r="F366" s="93">
        <f>F367</f>
        <v>0</v>
      </c>
      <c r="G366" s="60">
        <f t="shared" si="10"/>
        <v>645000</v>
      </c>
      <c r="H366" s="60">
        <f t="shared" si="10"/>
        <v>627203</v>
      </c>
      <c r="I366" s="58"/>
      <c r="J366" s="58"/>
      <c r="K366" s="3"/>
      <c r="L366" s="3"/>
      <c r="M366" s="3"/>
    </row>
    <row r="367" spans="1:13" x14ac:dyDescent="0.35">
      <c r="A367" s="85"/>
      <c r="B367" s="86">
        <v>54</v>
      </c>
      <c r="C367" s="85" t="s">
        <v>70</v>
      </c>
      <c r="D367" s="90"/>
      <c r="E367" s="66">
        <f t="shared" si="10"/>
        <v>356196</v>
      </c>
      <c r="F367" s="73">
        <v>0</v>
      </c>
      <c r="G367" s="66">
        <f t="shared" si="10"/>
        <v>645000</v>
      </c>
      <c r="H367" s="66">
        <f t="shared" si="10"/>
        <v>627203</v>
      </c>
      <c r="I367" s="67">
        <f>H367*100/E367</f>
        <v>176.0836730339476</v>
      </c>
      <c r="J367" s="67"/>
      <c r="K367" s="3"/>
      <c r="L367" s="3"/>
      <c r="M367" s="3"/>
    </row>
    <row r="368" spans="1:13" x14ac:dyDescent="0.35">
      <c r="A368" s="85"/>
      <c r="B368" s="88">
        <v>542</v>
      </c>
      <c r="C368" s="85" t="s">
        <v>70</v>
      </c>
      <c r="D368" s="90"/>
      <c r="E368" s="66">
        <f t="shared" si="10"/>
        <v>356196</v>
      </c>
      <c r="F368" s="72">
        <f t="shared" si="10"/>
        <v>0</v>
      </c>
      <c r="G368" s="66">
        <f t="shared" si="10"/>
        <v>645000</v>
      </c>
      <c r="H368" s="66">
        <f t="shared" si="10"/>
        <v>627203</v>
      </c>
      <c r="I368" s="67">
        <f>H368*100/E368</f>
        <v>176.0836730339476</v>
      </c>
      <c r="J368" s="67"/>
      <c r="K368" s="3"/>
      <c r="L368" s="3"/>
      <c r="M368" s="3"/>
    </row>
    <row r="369" spans="1:13" x14ac:dyDescent="0.35">
      <c r="A369" s="3"/>
      <c r="B369" s="3"/>
      <c r="C369" s="7"/>
      <c r="D369" s="91"/>
      <c r="E369" s="74">
        <f>E349</f>
        <v>356196</v>
      </c>
      <c r="F369" s="74">
        <v>0</v>
      </c>
      <c r="G369" s="74">
        <f>G349</f>
        <v>645000</v>
      </c>
      <c r="H369" s="74">
        <f>H349</f>
        <v>627203</v>
      </c>
      <c r="I369" s="75">
        <v>0</v>
      </c>
      <c r="J369" s="6"/>
      <c r="K369" s="3"/>
      <c r="L369" s="3"/>
      <c r="M369" s="3"/>
    </row>
    <row r="370" spans="1:13" x14ac:dyDescent="0.35">
      <c r="A370" s="3"/>
      <c r="B370" s="3"/>
      <c r="C370" s="3"/>
      <c r="D370" s="69"/>
      <c r="E370" s="71"/>
      <c r="F370" s="7"/>
      <c r="G370" s="7"/>
      <c r="H370" s="75"/>
      <c r="I370" s="3"/>
      <c r="J370" s="6"/>
      <c r="K370" s="3"/>
      <c r="L370" s="3"/>
      <c r="M370" s="3"/>
    </row>
    <row r="371" spans="1:13" x14ac:dyDescent="0.35">
      <c r="A371" s="3"/>
      <c r="B371" s="3"/>
      <c r="C371" s="3"/>
      <c r="D371" s="69"/>
      <c r="E371" s="71"/>
      <c r="F371" s="7"/>
      <c r="G371" s="7"/>
      <c r="H371" s="75"/>
      <c r="I371" s="3"/>
      <c r="J371" s="6"/>
      <c r="K371" s="3"/>
      <c r="L371" s="3"/>
      <c r="M371" s="3"/>
    </row>
    <row r="372" spans="1:13" x14ac:dyDescent="0.35">
      <c r="A372" s="3"/>
      <c r="B372" s="3"/>
      <c r="C372" s="3"/>
      <c r="D372" s="69"/>
      <c r="E372" s="71"/>
      <c r="F372" s="7"/>
      <c r="G372" s="7"/>
      <c r="H372" s="75"/>
      <c r="I372" s="3"/>
      <c r="J372" s="6"/>
      <c r="K372" s="3"/>
      <c r="L372" s="3"/>
      <c r="M372" s="3"/>
    </row>
    <row r="373" spans="1:13" x14ac:dyDescent="0.35">
      <c r="A373" s="254" t="s">
        <v>132</v>
      </c>
      <c r="B373" s="254"/>
      <c r="C373" s="254"/>
      <c r="D373" s="119"/>
      <c r="E373" s="36"/>
      <c r="F373" s="7"/>
      <c r="G373" s="7"/>
      <c r="H373" s="71"/>
      <c r="I373" s="3"/>
      <c r="J373" s="6"/>
      <c r="K373" s="3"/>
      <c r="L373" s="3"/>
      <c r="M373" s="3"/>
    </row>
    <row r="374" spans="1:13" x14ac:dyDescent="0.35">
      <c r="A374" s="7"/>
      <c r="B374" s="120"/>
      <c r="C374" s="121" t="s">
        <v>133</v>
      </c>
      <c r="D374" s="121"/>
      <c r="E374" s="36"/>
      <c r="F374" s="7"/>
      <c r="G374" s="7"/>
      <c r="H374" s="71"/>
      <c r="I374" s="3"/>
      <c r="J374" s="6"/>
      <c r="K374" s="3"/>
      <c r="L374" s="3"/>
      <c r="M374" s="3"/>
    </row>
    <row r="375" spans="1:13" x14ac:dyDescent="0.35">
      <c r="A375" s="7"/>
      <c r="B375" s="7"/>
      <c r="C375" s="8"/>
      <c r="D375" s="7"/>
      <c r="E375" s="36"/>
      <c r="F375" s="7"/>
      <c r="G375" s="7"/>
      <c r="H375" s="7"/>
      <c r="I375" s="3"/>
      <c r="J375" s="6"/>
      <c r="K375" s="3"/>
      <c r="L375" s="3"/>
      <c r="M375" s="3"/>
    </row>
    <row r="376" spans="1:13" x14ac:dyDescent="0.35">
      <c r="A376" s="7"/>
      <c r="B376" s="7" t="s">
        <v>134</v>
      </c>
      <c r="C376" s="7"/>
      <c r="D376" s="7"/>
      <c r="E376" s="36"/>
      <c r="F376" s="7"/>
      <c r="G376" s="7"/>
      <c r="H376" s="7"/>
      <c r="I376" s="3"/>
      <c r="J376" s="6"/>
      <c r="K376" s="3"/>
      <c r="L376" s="3"/>
      <c r="M376" s="3"/>
    </row>
    <row r="377" spans="1:13" x14ac:dyDescent="0.35">
      <c r="A377" s="7"/>
      <c r="B377" s="7"/>
      <c r="C377" s="7"/>
      <c r="D377" s="7"/>
      <c r="E377" s="36"/>
      <c r="F377" s="8"/>
      <c r="G377" s="8"/>
      <c r="H377" s="7"/>
      <c r="I377" s="3"/>
      <c r="J377" s="6"/>
      <c r="K377" s="3"/>
      <c r="L377" s="3"/>
      <c r="M377" s="3"/>
    </row>
    <row r="378" spans="1:13" x14ac:dyDescent="0.35">
      <c r="A378" s="7"/>
      <c r="B378" s="7" t="s">
        <v>135</v>
      </c>
      <c r="C378" s="7"/>
      <c r="D378" s="7"/>
      <c r="E378" s="36"/>
      <c r="F378" s="122"/>
      <c r="G378" s="122"/>
      <c r="H378" s="7"/>
      <c r="I378" s="3"/>
      <c r="J378" s="6"/>
      <c r="K378" s="3"/>
      <c r="L378" s="3"/>
      <c r="M378" s="3"/>
    </row>
    <row r="379" spans="1:13" x14ac:dyDescent="0.35">
      <c r="A379" s="7"/>
      <c r="B379" s="7"/>
      <c r="C379" s="7"/>
      <c r="D379" s="7"/>
      <c r="E379" s="36"/>
      <c r="F379" s="122"/>
      <c r="G379" s="122"/>
      <c r="H379" s="7"/>
      <c r="I379" s="3"/>
      <c r="J379" s="6"/>
      <c r="K379" s="3"/>
      <c r="L379" s="3"/>
      <c r="M379" s="3"/>
    </row>
    <row r="380" spans="1:13" x14ac:dyDescent="0.35">
      <c r="A380" s="17" t="s">
        <v>30</v>
      </c>
      <c r="B380" s="17"/>
      <c r="C380" s="17"/>
      <c r="D380" s="17"/>
      <c r="E380" s="10"/>
      <c r="F380" s="10"/>
      <c r="G380" s="10"/>
      <c r="H380" s="17"/>
      <c r="I380" s="123"/>
      <c r="J380" s="123"/>
      <c r="K380" s="3"/>
      <c r="L380" s="3"/>
      <c r="M380" s="3"/>
    </row>
    <row r="381" spans="1:13" x14ac:dyDescent="0.35">
      <c r="A381" s="17" t="s">
        <v>31</v>
      </c>
      <c r="B381" s="49"/>
      <c r="C381" s="49"/>
      <c r="D381" s="49"/>
      <c r="E381" s="10" t="s">
        <v>125</v>
      </c>
      <c r="F381" s="10" t="s">
        <v>126</v>
      </c>
      <c r="G381" s="10" t="s">
        <v>136</v>
      </c>
      <c r="H381" s="10" t="s">
        <v>32</v>
      </c>
      <c r="I381" s="124"/>
      <c r="J381" s="124"/>
      <c r="K381" s="3"/>
      <c r="L381" s="3"/>
      <c r="M381" s="3"/>
    </row>
    <row r="382" spans="1:13" x14ac:dyDescent="0.35">
      <c r="A382" s="17" t="s">
        <v>33</v>
      </c>
      <c r="B382" s="49" t="s">
        <v>137</v>
      </c>
      <c r="C382" s="49"/>
      <c r="D382" s="49"/>
      <c r="E382" s="10">
        <v>2021</v>
      </c>
      <c r="F382" s="10"/>
      <c r="G382" s="10"/>
      <c r="H382" s="10" t="s">
        <v>36</v>
      </c>
      <c r="I382" s="124"/>
      <c r="J382" s="124"/>
      <c r="K382" s="3"/>
      <c r="L382" s="3"/>
      <c r="M382" s="3"/>
    </row>
    <row r="383" spans="1:13" x14ac:dyDescent="0.35">
      <c r="A383" s="17" t="s">
        <v>37</v>
      </c>
      <c r="B383" s="17"/>
      <c r="C383" s="17"/>
      <c r="D383" s="17"/>
      <c r="E383" s="10" t="s">
        <v>129</v>
      </c>
      <c r="F383" s="117">
        <v>2021</v>
      </c>
      <c r="G383" s="117">
        <v>2021</v>
      </c>
      <c r="H383" s="10"/>
      <c r="I383" s="124"/>
      <c r="J383" s="124"/>
      <c r="K383" s="3"/>
      <c r="L383" s="3"/>
      <c r="M383" s="3"/>
    </row>
    <row r="384" spans="1:13" x14ac:dyDescent="0.35">
      <c r="A384" s="50">
        <v>1</v>
      </c>
      <c r="B384" s="50"/>
      <c r="C384" s="51">
        <v>2</v>
      </c>
      <c r="D384" s="50"/>
      <c r="E384" s="51">
        <v>3</v>
      </c>
      <c r="F384" s="52">
        <v>4</v>
      </c>
      <c r="G384" s="52"/>
      <c r="H384" s="53">
        <v>5</v>
      </c>
      <c r="I384" s="125"/>
      <c r="J384" s="126"/>
      <c r="K384" s="3"/>
      <c r="L384" s="3"/>
      <c r="M384" s="3"/>
    </row>
    <row r="385" spans="1:13" x14ac:dyDescent="0.35">
      <c r="A385" s="54"/>
      <c r="B385" s="54" t="s">
        <v>38</v>
      </c>
      <c r="C385" s="54"/>
      <c r="D385" s="55"/>
      <c r="E385" s="127">
        <f>SUM(E386:E395)</f>
        <v>28993700</v>
      </c>
      <c r="F385" s="127">
        <f>SUM(F386:F395)</f>
        <v>14551300</v>
      </c>
      <c r="G385" s="127">
        <f>SUM(G386:G395)</f>
        <v>14090219</v>
      </c>
      <c r="H385" s="128">
        <f>F385*100/E385</f>
        <v>50.187799418494365</v>
      </c>
      <c r="I385" s="47"/>
      <c r="J385" s="47"/>
      <c r="K385" s="3"/>
      <c r="L385" s="3"/>
      <c r="M385" s="3"/>
    </row>
    <row r="386" spans="1:13" x14ac:dyDescent="0.35">
      <c r="A386" s="64">
        <v>31</v>
      </c>
      <c r="B386" s="63" t="s">
        <v>39</v>
      </c>
      <c r="C386" s="65"/>
      <c r="D386" s="66"/>
      <c r="E386" s="66">
        <f>F58</f>
        <v>1838000</v>
      </c>
      <c r="F386" s="66">
        <f>G58</f>
        <v>1461000</v>
      </c>
      <c r="G386" s="66">
        <f>H58</f>
        <v>1304974</v>
      </c>
      <c r="H386" s="129">
        <f>F386*100/E386</f>
        <v>79.488574537540799</v>
      </c>
      <c r="I386" s="3"/>
      <c r="J386" s="6"/>
      <c r="K386" s="3"/>
      <c r="L386" s="3"/>
      <c r="M386" s="3"/>
    </row>
    <row r="387" spans="1:13" x14ac:dyDescent="0.35">
      <c r="A387" s="64">
        <v>32</v>
      </c>
      <c r="B387" s="63" t="s">
        <v>43</v>
      </c>
      <c r="C387" s="65"/>
      <c r="D387" s="66"/>
      <c r="E387" s="66">
        <f>F66</f>
        <v>4955400</v>
      </c>
      <c r="F387" s="66">
        <f>G66</f>
        <v>4395000</v>
      </c>
      <c r="G387" s="66">
        <f>H66</f>
        <v>5760168</v>
      </c>
      <c r="H387" s="129">
        <f>F387*100/E387</f>
        <v>88.691124833514948</v>
      </c>
      <c r="I387" s="3"/>
      <c r="J387" s="6"/>
      <c r="K387" s="3"/>
      <c r="L387" s="3"/>
      <c r="M387" s="3"/>
    </row>
    <row r="388" spans="1:13" x14ac:dyDescent="0.35">
      <c r="A388" s="64">
        <v>34</v>
      </c>
      <c r="B388" s="63" t="s">
        <v>48</v>
      </c>
      <c r="C388" s="65"/>
      <c r="D388" s="66"/>
      <c r="E388" s="66">
        <f>F90</f>
        <v>220000</v>
      </c>
      <c r="F388" s="66">
        <f>G90</f>
        <v>105000</v>
      </c>
      <c r="G388" s="66">
        <f>H90</f>
        <v>121881</v>
      </c>
      <c r="H388" s="129">
        <f>F388*100/E388</f>
        <v>47.727272727272727</v>
      </c>
      <c r="I388" s="3"/>
      <c r="J388" s="6"/>
      <c r="K388" s="3"/>
      <c r="L388" s="3"/>
      <c r="M388" s="3"/>
    </row>
    <row r="389" spans="1:13" x14ac:dyDescent="0.35">
      <c r="A389" s="64">
        <v>35</v>
      </c>
      <c r="B389" s="63" t="s">
        <v>51</v>
      </c>
      <c r="C389" s="65"/>
      <c r="D389" s="66"/>
      <c r="E389" s="73">
        <f>F97</f>
        <v>100000</v>
      </c>
      <c r="F389" s="73">
        <f>G97</f>
        <v>130000</v>
      </c>
      <c r="G389" s="73">
        <f>H97</f>
        <v>112170</v>
      </c>
      <c r="H389" s="129">
        <f>F389*100/E389</f>
        <v>130</v>
      </c>
      <c r="I389" s="3"/>
      <c r="J389" s="6"/>
      <c r="K389" s="3"/>
      <c r="L389" s="3"/>
      <c r="M389" s="3"/>
    </row>
    <row r="390" spans="1:13" x14ac:dyDescent="0.35">
      <c r="A390" s="64">
        <v>36</v>
      </c>
      <c r="B390" s="63" t="s">
        <v>53</v>
      </c>
      <c r="C390" s="65"/>
      <c r="D390" s="66"/>
      <c r="E390" s="66">
        <f>F102</f>
        <v>35000</v>
      </c>
      <c r="F390" s="72">
        <f>G102</f>
        <v>90000</v>
      </c>
      <c r="G390" s="66">
        <f>H102</f>
        <v>121360</v>
      </c>
      <c r="H390" s="129">
        <f t="shared" ref="H390:H395" si="11">F390*100/E390</f>
        <v>257.14285714285717</v>
      </c>
      <c r="I390" s="47"/>
      <c r="J390" s="6"/>
      <c r="K390" s="3"/>
      <c r="L390" s="3"/>
      <c r="M390" s="3"/>
    </row>
    <row r="391" spans="1:13" x14ac:dyDescent="0.35">
      <c r="A391" s="64">
        <v>37</v>
      </c>
      <c r="B391" s="63" t="s">
        <v>55</v>
      </c>
      <c r="C391" s="65"/>
      <c r="D391" s="66"/>
      <c r="E391" s="66">
        <f>F110</f>
        <v>1010000</v>
      </c>
      <c r="F391" s="66">
        <f>G110</f>
        <v>600000</v>
      </c>
      <c r="G391" s="66">
        <f>H110</f>
        <v>616695</v>
      </c>
      <c r="H391" s="129">
        <f t="shared" si="11"/>
        <v>59.405940594059409</v>
      </c>
      <c r="I391" s="3"/>
      <c r="J391" s="6"/>
      <c r="K391" s="3"/>
      <c r="L391" s="3"/>
      <c r="M391" s="3"/>
    </row>
    <row r="392" spans="1:13" x14ac:dyDescent="0.35">
      <c r="A392" s="64">
        <v>38</v>
      </c>
      <c r="B392" s="63" t="s">
        <v>58</v>
      </c>
      <c r="C392" s="65"/>
      <c r="D392" s="77"/>
      <c r="E392" s="73">
        <f>F117</f>
        <v>1192000</v>
      </c>
      <c r="F392" s="73">
        <f>G117</f>
        <v>1295000</v>
      </c>
      <c r="G392" s="73">
        <f>H117</f>
        <v>1370253</v>
      </c>
      <c r="H392" s="129">
        <f t="shared" si="11"/>
        <v>108.64093959731544</v>
      </c>
      <c r="I392" s="3"/>
      <c r="J392" s="6"/>
      <c r="K392" s="3"/>
      <c r="L392" s="3"/>
      <c r="M392" s="3"/>
    </row>
    <row r="393" spans="1:13" x14ac:dyDescent="0.35">
      <c r="A393" s="86">
        <v>41</v>
      </c>
      <c r="B393" s="85" t="s">
        <v>63</v>
      </c>
      <c r="C393" s="87"/>
      <c r="D393" s="72"/>
      <c r="E393" s="72">
        <f>F126</f>
        <v>100000</v>
      </c>
      <c r="F393" s="72">
        <f>G126</f>
        <v>0</v>
      </c>
      <c r="G393" s="72">
        <f>H126</f>
        <v>0</v>
      </c>
      <c r="H393" s="129">
        <f t="shared" si="11"/>
        <v>0</v>
      </c>
      <c r="I393" s="3"/>
      <c r="J393" s="6"/>
      <c r="K393" s="3"/>
      <c r="L393" s="3"/>
      <c r="M393" s="3"/>
    </row>
    <row r="394" spans="1:13" x14ac:dyDescent="0.35">
      <c r="A394" s="64">
        <v>42</v>
      </c>
      <c r="B394" s="63" t="s">
        <v>65</v>
      </c>
      <c r="C394" s="65"/>
      <c r="D394" s="66"/>
      <c r="E394" s="66">
        <f>F287</f>
        <v>18743300</v>
      </c>
      <c r="F394" s="66">
        <f>G287</f>
        <v>5830300</v>
      </c>
      <c r="G394" s="66">
        <f>H287</f>
        <v>4055515</v>
      </c>
      <c r="H394" s="129">
        <f t="shared" si="11"/>
        <v>31.106048561352591</v>
      </c>
      <c r="I394" s="3"/>
      <c r="J394" s="6"/>
      <c r="K394" s="3"/>
      <c r="L394" s="3"/>
      <c r="M394" s="3"/>
    </row>
    <row r="395" spans="1:13" x14ac:dyDescent="0.35">
      <c r="A395" s="86">
        <v>54</v>
      </c>
      <c r="B395" s="85" t="s">
        <v>70</v>
      </c>
      <c r="C395" s="90"/>
      <c r="D395" s="66"/>
      <c r="E395" s="73">
        <f>F149</f>
        <v>800000</v>
      </c>
      <c r="F395" s="73">
        <f>G149</f>
        <v>645000</v>
      </c>
      <c r="G395" s="73">
        <f>H149</f>
        <v>627203</v>
      </c>
      <c r="H395" s="129">
        <f t="shared" si="11"/>
        <v>80.625</v>
      </c>
      <c r="I395" s="47"/>
      <c r="J395" s="6"/>
      <c r="K395" s="3"/>
      <c r="L395" s="3"/>
      <c r="M395" s="3"/>
    </row>
    <row r="396" spans="1:13" x14ac:dyDescent="0.35">
      <c r="A396" s="86">
        <v>92</v>
      </c>
      <c r="B396" s="85" t="s">
        <v>72</v>
      </c>
      <c r="C396" s="90"/>
      <c r="D396" s="66"/>
      <c r="E396" s="73"/>
      <c r="F396" s="73">
        <v>0</v>
      </c>
      <c r="G396" s="73"/>
      <c r="H396" s="73">
        <v>0</v>
      </c>
      <c r="I396" s="2"/>
      <c r="J396" s="6"/>
      <c r="K396" s="3"/>
      <c r="L396" s="3"/>
      <c r="M396" s="3"/>
    </row>
    <row r="397" spans="1:13" x14ac:dyDescent="0.35">
      <c r="A397" s="130"/>
      <c r="B397" s="47"/>
      <c r="C397" s="131"/>
      <c r="D397" s="132"/>
      <c r="E397" s="133"/>
      <c r="F397" s="132"/>
      <c r="G397" s="132"/>
      <c r="H397" s="47"/>
      <c r="I397" s="2"/>
      <c r="J397" s="47"/>
      <c r="K397" s="3"/>
      <c r="L397" s="3"/>
      <c r="M397" s="3"/>
    </row>
    <row r="398" spans="1:13" x14ac:dyDescent="0.35">
      <c r="A398" s="130"/>
      <c r="B398" s="47"/>
      <c r="C398" s="131"/>
      <c r="D398" s="132"/>
      <c r="E398" s="133"/>
      <c r="F398" s="132"/>
      <c r="G398" s="132"/>
      <c r="H398" s="47"/>
      <c r="I398" s="2"/>
      <c r="J398" s="47"/>
      <c r="K398" s="3"/>
      <c r="L398" s="3"/>
      <c r="M398" s="3"/>
    </row>
    <row r="399" spans="1:13" x14ac:dyDescent="0.35">
      <c r="A399" s="130"/>
      <c r="B399" s="7" t="s">
        <v>138</v>
      </c>
      <c r="C399" s="7"/>
      <c r="D399" s="7"/>
      <c r="E399" s="36"/>
      <c r="F399" s="132"/>
      <c r="G399" s="132"/>
      <c r="H399" s="47"/>
      <c r="I399" s="2"/>
      <c r="J399" s="47"/>
      <c r="K399" s="3"/>
      <c r="L399" s="3"/>
      <c r="M399" s="3"/>
    </row>
    <row r="400" spans="1:13" x14ac:dyDescent="0.35">
      <c r="A400" s="130"/>
      <c r="B400" s="47"/>
      <c r="C400" s="131"/>
      <c r="D400" s="132"/>
      <c r="E400" s="133"/>
      <c r="F400" s="132"/>
      <c r="G400" s="132"/>
      <c r="H400" s="47"/>
      <c r="I400" s="2"/>
      <c r="J400" s="47"/>
      <c r="K400" s="3"/>
      <c r="L400" s="3"/>
      <c r="M400" s="3"/>
    </row>
    <row r="401" spans="1:13" x14ac:dyDescent="0.35">
      <c r="A401" s="130"/>
      <c r="B401" s="47"/>
      <c r="C401" s="131"/>
      <c r="D401" s="132"/>
      <c r="E401" s="133"/>
      <c r="F401" s="132"/>
      <c r="G401" s="132"/>
      <c r="H401" s="47"/>
      <c r="I401" s="2"/>
      <c r="J401" s="47"/>
      <c r="K401" s="3"/>
      <c r="L401" s="3"/>
      <c r="M401" s="3"/>
    </row>
    <row r="402" spans="1:13" x14ac:dyDescent="0.35">
      <c r="A402" s="17" t="s">
        <v>30</v>
      </c>
      <c r="B402" s="17"/>
      <c r="C402" s="17"/>
      <c r="D402" s="17"/>
      <c r="E402" s="10"/>
      <c r="F402" s="10"/>
      <c r="G402" s="10"/>
      <c r="H402" s="17"/>
      <c r="I402" s="2"/>
      <c r="J402" s="47"/>
      <c r="K402" s="3"/>
      <c r="L402" s="3"/>
      <c r="M402" s="3"/>
    </row>
    <row r="403" spans="1:13" x14ac:dyDescent="0.35">
      <c r="A403" s="17" t="s">
        <v>31</v>
      </c>
      <c r="B403" s="49"/>
      <c r="C403" s="49"/>
      <c r="D403" s="49"/>
      <c r="E403" s="10" t="s">
        <v>125</v>
      </c>
      <c r="F403" s="10" t="s">
        <v>139</v>
      </c>
      <c r="G403" s="10" t="s">
        <v>136</v>
      </c>
      <c r="H403" s="10" t="s">
        <v>32</v>
      </c>
      <c r="I403" s="3"/>
      <c r="J403" s="6"/>
      <c r="K403" s="3"/>
      <c r="L403" s="3"/>
      <c r="M403" s="3"/>
    </row>
    <row r="404" spans="1:13" x14ac:dyDescent="0.35">
      <c r="A404" s="17" t="s">
        <v>33</v>
      </c>
      <c r="B404" s="49" t="s">
        <v>137</v>
      </c>
      <c r="C404" s="49"/>
      <c r="D404" s="49"/>
      <c r="E404" s="10">
        <v>2021</v>
      </c>
      <c r="F404" s="10"/>
      <c r="G404" s="10"/>
      <c r="H404" s="10" t="s">
        <v>36</v>
      </c>
      <c r="I404" s="3"/>
      <c r="J404" s="6"/>
      <c r="K404" s="3"/>
      <c r="L404" s="3"/>
      <c r="M404" s="3"/>
    </row>
    <row r="405" spans="1:13" x14ac:dyDescent="0.35">
      <c r="A405" s="17" t="s">
        <v>37</v>
      </c>
      <c r="B405" s="17"/>
      <c r="C405" s="17"/>
      <c r="D405" s="17"/>
      <c r="E405" s="10" t="s">
        <v>129</v>
      </c>
      <c r="F405" s="117">
        <v>2021</v>
      </c>
      <c r="G405" s="117">
        <v>2021</v>
      </c>
      <c r="H405" s="10"/>
      <c r="I405" s="3"/>
      <c r="J405" s="6"/>
      <c r="K405" s="3"/>
      <c r="L405" s="3"/>
      <c r="M405" s="3"/>
    </row>
    <row r="406" spans="1:13" x14ac:dyDescent="0.35">
      <c r="A406" s="50">
        <v>1</v>
      </c>
      <c r="B406" s="50"/>
      <c r="C406" s="51">
        <v>2</v>
      </c>
      <c r="D406" s="50"/>
      <c r="E406" s="51">
        <v>3</v>
      </c>
      <c r="F406" s="52">
        <v>4</v>
      </c>
      <c r="G406" s="52"/>
      <c r="H406" s="53">
        <v>5</v>
      </c>
      <c r="I406" s="3"/>
      <c r="J406" s="6"/>
      <c r="K406" s="3"/>
      <c r="L406" s="3"/>
      <c r="M406" s="3"/>
    </row>
    <row r="407" spans="1:13" x14ac:dyDescent="0.35">
      <c r="A407" s="63" t="s">
        <v>243</v>
      </c>
      <c r="B407" s="63"/>
      <c r="C407" s="63"/>
      <c r="D407" s="63"/>
      <c r="E407" s="72">
        <f>E409+E413+E419+E423+E427+E431+E435+E439</f>
        <v>1610000</v>
      </c>
      <c r="F407" s="72">
        <f>F409+F413+F419+F423+F427+F431+F435+F439</f>
        <v>1540000</v>
      </c>
      <c r="G407" s="72">
        <f>G409+G413+G432+G424</f>
        <v>906841</v>
      </c>
      <c r="H407" s="129">
        <f>F407*100/E407</f>
        <v>95.652173913043484</v>
      </c>
      <c r="I407" s="3"/>
      <c r="J407" s="134"/>
      <c r="K407" s="3"/>
      <c r="L407" s="3"/>
      <c r="M407" s="3"/>
    </row>
    <row r="408" spans="1:13" x14ac:dyDescent="0.35">
      <c r="A408" s="3" t="s">
        <v>140</v>
      </c>
      <c r="B408" s="3"/>
      <c r="C408" s="3"/>
      <c r="D408" s="3"/>
      <c r="E408" s="75">
        <f t="shared" ref="E408:G410" si="12">E409</f>
        <v>100000</v>
      </c>
      <c r="F408" s="75">
        <f t="shared" si="12"/>
        <v>100000</v>
      </c>
      <c r="G408" s="75">
        <f t="shared" si="12"/>
        <v>74605</v>
      </c>
      <c r="H408" s="135">
        <f t="shared" ref="H408:H415" si="13">F408/E408*100</f>
        <v>100</v>
      </c>
      <c r="I408" s="3"/>
      <c r="J408" s="6"/>
      <c r="K408" s="3"/>
      <c r="L408" s="3"/>
      <c r="M408" s="3"/>
    </row>
    <row r="409" spans="1:13" x14ac:dyDescent="0.35">
      <c r="A409" s="3"/>
      <c r="B409" s="4">
        <v>32</v>
      </c>
      <c r="C409" s="3" t="s">
        <v>141</v>
      </c>
      <c r="D409" s="3"/>
      <c r="E409" s="75">
        <f t="shared" si="12"/>
        <v>100000</v>
      </c>
      <c r="F409" s="75">
        <f t="shared" si="12"/>
        <v>100000</v>
      </c>
      <c r="G409" s="75">
        <f t="shared" si="12"/>
        <v>74605</v>
      </c>
      <c r="H409" s="135">
        <f t="shared" si="13"/>
        <v>100</v>
      </c>
      <c r="I409" s="3"/>
      <c r="J409" s="6"/>
      <c r="K409" s="3"/>
      <c r="L409" s="3"/>
      <c r="M409" s="3"/>
    </row>
    <row r="410" spans="1:13" x14ac:dyDescent="0.35">
      <c r="A410" s="3"/>
      <c r="B410" s="5">
        <v>329</v>
      </c>
      <c r="C410" s="3"/>
      <c r="D410" s="3"/>
      <c r="E410" s="75">
        <f>E411</f>
        <v>100000</v>
      </c>
      <c r="F410" s="75">
        <f t="shared" si="12"/>
        <v>100000</v>
      </c>
      <c r="G410" s="75">
        <f t="shared" si="12"/>
        <v>74605</v>
      </c>
      <c r="H410" s="135">
        <f t="shared" si="13"/>
        <v>100</v>
      </c>
      <c r="I410" s="3"/>
      <c r="J410" s="6"/>
      <c r="K410" s="3"/>
      <c r="L410" s="6"/>
      <c r="M410" s="3"/>
    </row>
    <row r="411" spans="1:13" x14ac:dyDescent="0.35">
      <c r="A411" s="3"/>
      <c r="B411" s="76"/>
      <c r="C411" s="3"/>
      <c r="D411" s="3"/>
      <c r="E411" s="74">
        <v>100000</v>
      </c>
      <c r="F411" s="74">
        <v>100000</v>
      </c>
      <c r="G411" s="74">
        <v>74605</v>
      </c>
      <c r="H411" s="135">
        <f t="shared" si="13"/>
        <v>100</v>
      </c>
      <c r="I411" s="3"/>
      <c r="J411" s="6"/>
      <c r="K411" s="3"/>
      <c r="L411" s="3"/>
      <c r="M411" s="3"/>
    </row>
    <row r="412" spans="1:13" x14ac:dyDescent="0.35">
      <c r="A412" s="3" t="s">
        <v>286</v>
      </c>
      <c r="B412" s="3"/>
      <c r="C412" s="3"/>
      <c r="D412" s="3"/>
      <c r="E412" s="75">
        <f t="shared" ref="E412:G428" si="14">E413</f>
        <v>80000</v>
      </c>
      <c r="F412" s="75">
        <f t="shared" si="14"/>
        <v>80000</v>
      </c>
      <c r="G412" s="75">
        <f t="shared" si="14"/>
        <v>173615</v>
      </c>
      <c r="H412" s="135">
        <f t="shared" si="13"/>
        <v>100</v>
      </c>
      <c r="I412" s="3"/>
      <c r="J412" s="6"/>
      <c r="K412" s="3"/>
      <c r="L412" s="3"/>
      <c r="M412" s="3"/>
    </row>
    <row r="413" spans="1:13" x14ac:dyDescent="0.35">
      <c r="A413" s="3"/>
      <c r="B413" s="4">
        <v>32</v>
      </c>
      <c r="C413" s="3" t="s">
        <v>141</v>
      </c>
      <c r="D413" s="3"/>
      <c r="E413" s="75">
        <f t="shared" si="14"/>
        <v>80000</v>
      </c>
      <c r="F413" s="75">
        <f t="shared" si="14"/>
        <v>80000</v>
      </c>
      <c r="G413" s="75">
        <f t="shared" si="14"/>
        <v>173615</v>
      </c>
      <c r="H413" s="135">
        <f t="shared" si="13"/>
        <v>100</v>
      </c>
      <c r="I413" s="3"/>
      <c r="J413" s="6"/>
      <c r="K413" s="3"/>
      <c r="L413" s="3"/>
      <c r="M413" s="3"/>
    </row>
    <row r="414" spans="1:13" x14ac:dyDescent="0.35">
      <c r="A414" s="3"/>
      <c r="B414" s="5">
        <v>329</v>
      </c>
      <c r="C414" s="3" t="s">
        <v>143</v>
      </c>
      <c r="D414" s="3"/>
      <c r="E414" s="75">
        <f t="shared" si="14"/>
        <v>80000</v>
      </c>
      <c r="F414" s="75">
        <f t="shared" si="14"/>
        <v>80000</v>
      </c>
      <c r="G414" s="75">
        <f t="shared" si="14"/>
        <v>173615</v>
      </c>
      <c r="H414" s="135">
        <f t="shared" si="13"/>
        <v>100</v>
      </c>
      <c r="I414" s="3"/>
      <c r="J414" s="6"/>
      <c r="K414" s="3"/>
      <c r="L414" s="3"/>
      <c r="M414" s="3"/>
    </row>
    <row r="415" spans="1:13" x14ac:dyDescent="0.35">
      <c r="A415" s="3"/>
      <c r="B415" s="76"/>
      <c r="C415" s="3"/>
      <c r="D415" s="3"/>
      <c r="E415" s="74">
        <v>80000</v>
      </c>
      <c r="F415" s="74">
        <v>80000</v>
      </c>
      <c r="G415" s="74">
        <v>173615</v>
      </c>
      <c r="H415" s="135">
        <f t="shared" si="13"/>
        <v>100</v>
      </c>
      <c r="I415" s="3"/>
      <c r="J415" s="6"/>
      <c r="K415" s="3"/>
      <c r="L415" s="3"/>
      <c r="M415" s="3"/>
    </row>
    <row r="416" spans="1:13" x14ac:dyDescent="0.35">
      <c r="A416" s="3" t="s">
        <v>244</v>
      </c>
      <c r="B416" s="3"/>
      <c r="C416" s="3"/>
      <c r="D416" s="3"/>
      <c r="E416" s="75">
        <f t="shared" si="14"/>
        <v>300000</v>
      </c>
      <c r="F416" s="75">
        <f t="shared" si="14"/>
        <v>200000</v>
      </c>
      <c r="G416" s="75">
        <f t="shared" si="14"/>
        <v>100139</v>
      </c>
      <c r="H416" s="135">
        <f t="shared" ref="H416:H419" si="15">F416/E416*100</f>
        <v>66.666666666666657</v>
      </c>
      <c r="I416" s="3"/>
      <c r="J416" s="6"/>
      <c r="K416" s="3"/>
      <c r="L416" s="3"/>
      <c r="M416" s="3"/>
    </row>
    <row r="417" spans="1:13" x14ac:dyDescent="0.35">
      <c r="A417" s="3"/>
      <c r="B417" s="4">
        <v>32</v>
      </c>
      <c r="C417" s="3" t="s">
        <v>141</v>
      </c>
      <c r="D417" s="3"/>
      <c r="E417" s="75">
        <f t="shared" si="14"/>
        <v>300000</v>
      </c>
      <c r="F417" s="75">
        <f t="shared" si="14"/>
        <v>200000</v>
      </c>
      <c r="G417" s="75">
        <f t="shared" si="14"/>
        <v>100139</v>
      </c>
      <c r="H417" s="135">
        <f t="shared" si="15"/>
        <v>66.666666666666657</v>
      </c>
      <c r="I417" s="3"/>
      <c r="J417" s="6"/>
      <c r="K417" s="3"/>
      <c r="L417" s="3"/>
      <c r="M417" s="3"/>
    </row>
    <row r="418" spans="1:13" x14ac:dyDescent="0.35">
      <c r="A418" s="3"/>
      <c r="B418" s="5">
        <v>329</v>
      </c>
      <c r="C418" s="3" t="s">
        <v>143</v>
      </c>
      <c r="D418" s="3"/>
      <c r="E418" s="75">
        <f t="shared" si="14"/>
        <v>300000</v>
      </c>
      <c r="F418" s="75">
        <f t="shared" si="14"/>
        <v>200000</v>
      </c>
      <c r="G418" s="75">
        <v>100139</v>
      </c>
      <c r="H418" s="135">
        <f t="shared" si="15"/>
        <v>66.666666666666657</v>
      </c>
      <c r="I418" s="3"/>
      <c r="J418" s="6"/>
      <c r="K418" s="3"/>
      <c r="L418" s="3"/>
      <c r="M418" s="3"/>
    </row>
    <row r="419" spans="1:13" x14ac:dyDescent="0.35">
      <c r="A419" s="3"/>
      <c r="B419" s="76"/>
      <c r="C419" s="3"/>
      <c r="D419" s="3"/>
      <c r="E419" s="74">
        <v>300000</v>
      </c>
      <c r="F419" s="74">
        <v>200000</v>
      </c>
      <c r="G419" s="74">
        <v>0</v>
      </c>
      <c r="H419" s="135">
        <f t="shared" si="15"/>
        <v>66.666666666666657</v>
      </c>
      <c r="I419" s="3"/>
      <c r="J419" s="6"/>
      <c r="K419" s="3"/>
      <c r="L419" s="3"/>
      <c r="M419" s="3"/>
    </row>
    <row r="420" spans="1:13" x14ac:dyDescent="0.35">
      <c r="A420" s="3" t="s">
        <v>245</v>
      </c>
      <c r="B420" s="3"/>
      <c r="C420" s="3"/>
      <c r="D420" s="3"/>
      <c r="E420" s="75">
        <f t="shared" si="14"/>
        <v>200000</v>
      </c>
      <c r="F420" s="75">
        <f t="shared" si="14"/>
        <v>400000</v>
      </c>
      <c r="G420" s="75">
        <f t="shared" si="14"/>
        <v>0</v>
      </c>
      <c r="H420" s="183"/>
      <c r="I420" s="3"/>
      <c r="J420" s="6"/>
      <c r="K420" s="3"/>
      <c r="L420" s="3"/>
      <c r="M420" s="3"/>
    </row>
    <row r="421" spans="1:13" x14ac:dyDescent="0.35">
      <c r="A421" s="3"/>
      <c r="B421" s="4">
        <v>32</v>
      </c>
      <c r="C421" s="3" t="s">
        <v>141</v>
      </c>
      <c r="D421" s="3"/>
      <c r="E421" s="75">
        <f t="shared" si="14"/>
        <v>200000</v>
      </c>
      <c r="F421" s="75">
        <f t="shared" si="14"/>
        <v>400000</v>
      </c>
      <c r="G421" s="75">
        <f t="shared" si="14"/>
        <v>0</v>
      </c>
      <c r="H421" s="183"/>
      <c r="I421" s="3"/>
      <c r="J421" s="6"/>
      <c r="K421" s="3"/>
      <c r="L421" s="3"/>
      <c r="M421" s="3"/>
    </row>
    <row r="422" spans="1:13" x14ac:dyDescent="0.35">
      <c r="A422" s="3"/>
      <c r="B422" s="5">
        <v>323</v>
      </c>
      <c r="C422" s="3" t="s">
        <v>246</v>
      </c>
      <c r="D422" s="3"/>
      <c r="E422" s="75">
        <f t="shared" si="14"/>
        <v>200000</v>
      </c>
      <c r="F422" s="75">
        <f t="shared" si="14"/>
        <v>400000</v>
      </c>
      <c r="G422" s="75">
        <f t="shared" si="14"/>
        <v>0</v>
      </c>
      <c r="H422" s="8"/>
      <c r="I422" s="3"/>
      <c r="J422" s="6"/>
      <c r="K422" s="3"/>
      <c r="L422" s="3"/>
      <c r="M422" s="3"/>
    </row>
    <row r="423" spans="1:13" x14ac:dyDescent="0.35">
      <c r="A423" s="3"/>
      <c r="B423" s="76"/>
      <c r="C423" s="3"/>
      <c r="D423" s="3"/>
      <c r="E423" s="74">
        <v>200000</v>
      </c>
      <c r="F423" s="74">
        <v>400000</v>
      </c>
      <c r="G423" s="74">
        <v>0</v>
      </c>
      <c r="H423" s="174"/>
      <c r="I423" s="3"/>
      <c r="J423" s="6"/>
      <c r="K423" s="3"/>
      <c r="L423" s="3"/>
      <c r="M423" s="3"/>
    </row>
    <row r="424" spans="1:13" x14ac:dyDescent="0.35">
      <c r="A424" s="3" t="s">
        <v>247</v>
      </c>
      <c r="B424" s="3"/>
      <c r="C424" s="3"/>
      <c r="D424" s="3"/>
      <c r="E424" s="75">
        <f t="shared" si="14"/>
        <v>800000</v>
      </c>
      <c r="F424" s="75">
        <f t="shared" si="14"/>
        <v>645000</v>
      </c>
      <c r="G424" s="75">
        <f t="shared" si="14"/>
        <v>627203</v>
      </c>
      <c r="H424" s="175"/>
      <c r="I424" s="3"/>
      <c r="J424" s="6"/>
      <c r="K424" s="3"/>
      <c r="L424" s="3"/>
      <c r="M424" s="3"/>
    </row>
    <row r="425" spans="1:13" x14ac:dyDescent="0.35">
      <c r="A425" s="3"/>
      <c r="B425" s="4">
        <v>54</v>
      </c>
      <c r="C425" s="3" t="s">
        <v>141</v>
      </c>
      <c r="D425" s="3"/>
      <c r="E425" s="75">
        <f t="shared" si="14"/>
        <v>800000</v>
      </c>
      <c r="F425" s="75">
        <f t="shared" si="14"/>
        <v>645000</v>
      </c>
      <c r="G425" s="75">
        <f t="shared" si="14"/>
        <v>627203</v>
      </c>
      <c r="H425" s="175"/>
      <c r="I425" s="5"/>
      <c r="J425" s="11"/>
      <c r="K425" s="3"/>
      <c r="L425" s="3">
        <v>1</v>
      </c>
      <c r="M425" s="3"/>
    </row>
    <row r="426" spans="1:13" x14ac:dyDescent="0.35">
      <c r="A426" s="3"/>
      <c r="B426" s="5">
        <v>544</v>
      </c>
      <c r="C426" s="3" t="s">
        <v>248</v>
      </c>
      <c r="D426" s="3"/>
      <c r="E426" s="75">
        <f t="shared" si="14"/>
        <v>800000</v>
      </c>
      <c r="F426" s="75">
        <f t="shared" si="14"/>
        <v>645000</v>
      </c>
      <c r="G426" s="75">
        <f t="shared" si="14"/>
        <v>627203</v>
      </c>
      <c r="H426" s="175"/>
      <c r="I426" s="5"/>
      <c r="J426" s="11"/>
      <c r="K426" s="3"/>
      <c r="L426" s="3"/>
      <c r="M426" s="3"/>
    </row>
    <row r="427" spans="1:13" x14ac:dyDescent="0.35">
      <c r="A427" s="3"/>
      <c r="B427" s="76"/>
      <c r="C427" s="3"/>
      <c r="D427" s="3"/>
      <c r="E427" s="74">
        <v>800000</v>
      </c>
      <c r="F427" s="74">
        <v>645000</v>
      </c>
      <c r="G427" s="74">
        <v>627203</v>
      </c>
      <c r="H427" s="176"/>
      <c r="I427" s="5"/>
      <c r="J427" s="11"/>
      <c r="K427" s="3"/>
      <c r="L427" s="3"/>
      <c r="M427" s="3"/>
    </row>
    <row r="428" spans="1:13" x14ac:dyDescent="0.35">
      <c r="A428" s="3" t="s">
        <v>249</v>
      </c>
      <c r="B428" s="3"/>
      <c r="C428" s="3"/>
      <c r="D428" s="3"/>
      <c r="E428" s="75">
        <f t="shared" si="14"/>
        <v>50000</v>
      </c>
      <c r="F428" s="75">
        <f t="shared" si="14"/>
        <v>35000</v>
      </c>
      <c r="G428" s="75"/>
      <c r="H428" s="178"/>
      <c r="I428" s="5"/>
      <c r="J428" s="75"/>
      <c r="K428" s="3"/>
      <c r="L428" s="3"/>
      <c r="M428" s="3"/>
    </row>
    <row r="429" spans="1:13" x14ac:dyDescent="0.35">
      <c r="A429" s="3"/>
      <c r="B429" s="4">
        <v>34</v>
      </c>
      <c r="C429" s="3" t="s">
        <v>141</v>
      </c>
      <c r="D429" s="3"/>
      <c r="E429" s="75">
        <f t="shared" ref="E429:F430" si="16">E430</f>
        <v>50000</v>
      </c>
      <c r="F429" s="75">
        <f t="shared" si="16"/>
        <v>35000</v>
      </c>
      <c r="G429" s="75"/>
      <c r="H429" s="180"/>
      <c r="I429" s="3"/>
      <c r="J429" s="75"/>
      <c r="K429" s="3"/>
      <c r="L429" s="3"/>
      <c r="M429" s="3"/>
    </row>
    <row r="430" spans="1:13" x14ac:dyDescent="0.35">
      <c r="A430" s="3"/>
      <c r="B430" s="5">
        <v>342</v>
      </c>
      <c r="C430" s="3" t="s">
        <v>250</v>
      </c>
      <c r="D430" s="3"/>
      <c r="E430" s="75">
        <f t="shared" si="16"/>
        <v>50000</v>
      </c>
      <c r="F430" s="75">
        <f t="shared" si="16"/>
        <v>35000</v>
      </c>
      <c r="G430" s="75"/>
      <c r="H430" s="180"/>
      <c r="I430" s="3"/>
      <c r="J430" s="75"/>
      <c r="K430" s="3"/>
      <c r="L430" s="3"/>
      <c r="M430" s="3"/>
    </row>
    <row r="431" spans="1:13" x14ac:dyDescent="0.35">
      <c r="A431" s="3"/>
      <c r="B431" s="76"/>
      <c r="C431" s="3"/>
      <c r="D431" s="3"/>
      <c r="E431" s="74">
        <v>50000</v>
      </c>
      <c r="F431" s="74">
        <v>35000</v>
      </c>
      <c r="G431" s="74"/>
      <c r="H431" s="180"/>
      <c r="I431" s="3"/>
      <c r="J431" s="75"/>
      <c r="K431" s="3"/>
      <c r="L431" s="3"/>
      <c r="M431" s="3"/>
    </row>
    <row r="432" spans="1:13" x14ac:dyDescent="0.35">
      <c r="A432" s="3" t="s">
        <v>251</v>
      </c>
      <c r="B432" s="3"/>
      <c r="C432" s="3"/>
      <c r="D432" s="3"/>
      <c r="E432" s="75">
        <f t="shared" ref="E432:G434" si="17">E433</f>
        <v>27000</v>
      </c>
      <c r="F432" s="75">
        <f t="shared" si="17"/>
        <v>27000</v>
      </c>
      <c r="G432" s="75">
        <f t="shared" si="17"/>
        <v>31418</v>
      </c>
      <c r="H432" s="180"/>
      <c r="I432" s="3"/>
      <c r="J432" s="6"/>
      <c r="K432" s="3"/>
      <c r="L432" s="3"/>
      <c r="M432" s="3"/>
    </row>
    <row r="433" spans="1:13" x14ac:dyDescent="0.35">
      <c r="A433" s="3"/>
      <c r="B433" s="4">
        <v>32</v>
      </c>
      <c r="C433" s="3" t="s">
        <v>141</v>
      </c>
      <c r="D433" s="3"/>
      <c r="E433" s="75">
        <f t="shared" si="17"/>
        <v>27000</v>
      </c>
      <c r="F433" s="75">
        <f t="shared" si="17"/>
        <v>27000</v>
      </c>
      <c r="G433" s="75">
        <f t="shared" si="17"/>
        <v>31418</v>
      </c>
      <c r="H433" s="180"/>
      <c r="I433" s="3"/>
      <c r="J433" s="6"/>
      <c r="K433" s="3"/>
      <c r="L433" s="3"/>
      <c r="M433" s="3"/>
    </row>
    <row r="434" spans="1:13" x14ac:dyDescent="0.35">
      <c r="A434" s="3"/>
      <c r="B434" s="5">
        <v>329</v>
      </c>
      <c r="C434" s="3" t="s">
        <v>143</v>
      </c>
      <c r="D434" s="3"/>
      <c r="E434" s="75">
        <f t="shared" si="17"/>
        <v>27000</v>
      </c>
      <c r="F434" s="75">
        <f t="shared" si="17"/>
        <v>27000</v>
      </c>
      <c r="G434" s="75">
        <f t="shared" si="17"/>
        <v>31418</v>
      </c>
      <c r="H434" s="180"/>
      <c r="I434" s="3"/>
      <c r="J434" s="6"/>
      <c r="K434" s="3"/>
      <c r="L434" s="3"/>
      <c r="M434" s="3"/>
    </row>
    <row r="435" spans="1:13" x14ac:dyDescent="0.35">
      <c r="A435" s="3"/>
      <c r="B435" s="76"/>
      <c r="C435" s="3"/>
      <c r="D435" s="3"/>
      <c r="E435" s="74">
        <v>27000</v>
      </c>
      <c r="F435" s="74">
        <v>27000</v>
      </c>
      <c r="G435" s="74">
        <v>31418</v>
      </c>
      <c r="H435" s="180"/>
      <c r="I435" s="3"/>
      <c r="J435" s="6"/>
      <c r="K435" s="3"/>
      <c r="L435" s="3"/>
      <c r="M435" s="3"/>
    </row>
    <row r="436" spans="1:13" x14ac:dyDescent="0.35">
      <c r="A436" s="3" t="s">
        <v>252</v>
      </c>
      <c r="B436" s="3"/>
      <c r="C436" s="3"/>
      <c r="D436" s="3"/>
      <c r="E436" s="75">
        <f t="shared" ref="E436:G438" si="18">E437</f>
        <v>53000</v>
      </c>
      <c r="F436" s="75">
        <f t="shared" si="18"/>
        <v>53000</v>
      </c>
      <c r="G436" s="75">
        <f t="shared" si="18"/>
        <v>0</v>
      </c>
      <c r="H436" s="180"/>
      <c r="I436" s="3"/>
      <c r="J436" s="6"/>
      <c r="K436" s="3"/>
      <c r="L436" s="3"/>
      <c r="M436" s="3"/>
    </row>
    <row r="437" spans="1:13" x14ac:dyDescent="0.35">
      <c r="A437" s="3"/>
      <c r="B437" s="4">
        <v>32</v>
      </c>
      <c r="C437" s="3" t="s">
        <v>141</v>
      </c>
      <c r="D437" s="3"/>
      <c r="E437" s="75">
        <f t="shared" si="18"/>
        <v>53000</v>
      </c>
      <c r="F437" s="75">
        <f t="shared" si="18"/>
        <v>53000</v>
      </c>
      <c r="G437" s="75">
        <f t="shared" si="18"/>
        <v>0</v>
      </c>
      <c r="H437" s="180"/>
      <c r="I437" s="3"/>
      <c r="J437" s="6"/>
      <c r="K437" s="3"/>
      <c r="L437" s="3"/>
      <c r="M437" s="3"/>
    </row>
    <row r="438" spans="1:13" x14ac:dyDescent="0.35">
      <c r="A438" s="3"/>
      <c r="B438" s="5">
        <v>329</v>
      </c>
      <c r="C438" s="3" t="s">
        <v>143</v>
      </c>
      <c r="D438" s="3"/>
      <c r="E438" s="75">
        <f t="shared" si="18"/>
        <v>53000</v>
      </c>
      <c r="F438" s="75">
        <f t="shared" si="18"/>
        <v>53000</v>
      </c>
      <c r="G438" s="75">
        <f t="shared" si="18"/>
        <v>0</v>
      </c>
      <c r="H438" s="180"/>
      <c r="I438" s="3"/>
      <c r="J438" s="6"/>
      <c r="K438" s="3"/>
      <c r="L438" s="3"/>
      <c r="M438" s="3"/>
    </row>
    <row r="439" spans="1:13" x14ac:dyDescent="0.35">
      <c r="A439" s="3"/>
      <c r="B439" s="76"/>
      <c r="C439" s="3"/>
      <c r="D439" s="3"/>
      <c r="E439" s="74">
        <v>53000</v>
      </c>
      <c r="F439" s="74">
        <v>53000</v>
      </c>
      <c r="G439" s="74">
        <v>0</v>
      </c>
      <c r="H439" s="180"/>
      <c r="I439" s="3"/>
      <c r="J439" s="6"/>
      <c r="K439" s="3"/>
      <c r="L439" s="3"/>
      <c r="M439" s="3"/>
    </row>
    <row r="440" spans="1:13" x14ac:dyDescent="0.35">
      <c r="A440" s="179"/>
      <c r="B440" s="182"/>
      <c r="C440" s="179"/>
      <c r="D440" s="179"/>
      <c r="E440" s="75"/>
      <c r="F440" s="75"/>
      <c r="G440" s="75"/>
      <c r="H440" s="180"/>
      <c r="I440" s="3"/>
      <c r="J440" s="6"/>
      <c r="K440" s="3"/>
      <c r="L440" s="3"/>
      <c r="M440" s="3"/>
    </row>
    <row r="441" spans="1:13" x14ac:dyDescent="0.35">
      <c r="A441" s="179"/>
      <c r="B441" s="182"/>
      <c r="C441" s="179"/>
      <c r="D441" s="179"/>
      <c r="E441" s="75"/>
      <c r="F441" s="75"/>
      <c r="G441" s="75"/>
      <c r="H441" s="180"/>
      <c r="I441" s="3"/>
      <c r="J441" s="6"/>
      <c r="K441" s="3"/>
      <c r="L441" s="3"/>
      <c r="M441" s="3"/>
    </row>
    <row r="442" spans="1:13" x14ac:dyDescent="0.35">
      <c r="A442" s="179"/>
      <c r="B442" s="182"/>
      <c r="C442" s="179"/>
      <c r="D442" s="179"/>
      <c r="E442" s="75"/>
      <c r="F442" s="75"/>
      <c r="G442" s="75"/>
      <c r="H442" s="180"/>
      <c r="I442" s="3"/>
      <c r="J442" s="6"/>
      <c r="K442" s="3"/>
      <c r="L442" s="3"/>
      <c r="M442" s="3"/>
    </row>
    <row r="443" spans="1:13" x14ac:dyDescent="0.35">
      <c r="A443" s="179"/>
      <c r="B443" s="182"/>
      <c r="C443" s="179"/>
      <c r="D443" s="179"/>
      <c r="E443" s="75"/>
      <c r="F443" s="75"/>
      <c r="G443" s="75"/>
      <c r="H443" s="180"/>
      <c r="I443" s="3"/>
      <c r="J443" s="6"/>
      <c r="K443" s="3"/>
      <c r="L443" s="3"/>
      <c r="M443" s="3"/>
    </row>
    <row r="444" spans="1:13" x14ac:dyDescent="0.35">
      <c r="A444" s="179"/>
      <c r="B444" s="176"/>
      <c r="C444" s="179"/>
      <c r="D444" s="179"/>
      <c r="E444" s="75"/>
      <c r="F444" s="75"/>
      <c r="G444" s="75"/>
      <c r="H444" s="180"/>
      <c r="I444" s="3"/>
      <c r="J444" s="6"/>
      <c r="K444" s="3"/>
      <c r="L444" s="3"/>
      <c r="M444" s="3"/>
    </row>
    <row r="445" spans="1:13" x14ac:dyDescent="0.35">
      <c r="A445" s="179"/>
      <c r="B445" s="182"/>
      <c r="C445" s="179"/>
      <c r="D445" s="179"/>
      <c r="E445" s="75"/>
      <c r="F445" s="75"/>
      <c r="G445" s="75"/>
      <c r="H445" s="180"/>
      <c r="I445" s="3"/>
      <c r="J445" s="6"/>
      <c r="K445" s="3"/>
      <c r="L445" s="3"/>
      <c r="M445" s="3"/>
    </row>
    <row r="446" spans="1:13" x14ac:dyDescent="0.35">
      <c r="A446" s="179"/>
      <c r="B446" s="182"/>
      <c r="C446" s="179"/>
      <c r="D446" s="179"/>
      <c r="E446" s="75"/>
      <c r="F446" s="75"/>
      <c r="G446" s="75"/>
      <c r="H446" s="180"/>
      <c r="I446" s="3"/>
      <c r="J446" s="6"/>
      <c r="K446" s="3"/>
      <c r="L446" s="3"/>
      <c r="M446" s="3"/>
    </row>
    <row r="447" spans="1:13" x14ac:dyDescent="0.35">
      <c r="A447" s="179"/>
      <c r="B447" s="182"/>
      <c r="C447" s="179"/>
      <c r="D447" s="179"/>
      <c r="E447" s="75"/>
      <c r="F447" s="75"/>
      <c r="G447" s="75"/>
      <c r="H447" s="180"/>
      <c r="I447" s="3"/>
      <c r="J447" s="6"/>
      <c r="K447" s="3"/>
      <c r="L447" s="3"/>
      <c r="M447" s="3"/>
    </row>
    <row r="448" spans="1:13" x14ac:dyDescent="0.35">
      <c r="A448" s="179"/>
      <c r="B448" s="182"/>
      <c r="C448" s="179"/>
      <c r="D448" s="179"/>
      <c r="E448" s="75"/>
      <c r="F448" s="75"/>
      <c r="G448" s="75"/>
      <c r="H448" s="180"/>
      <c r="I448" s="3"/>
      <c r="J448" s="6"/>
      <c r="K448" s="3"/>
      <c r="L448" s="3"/>
      <c r="M448" s="3"/>
    </row>
    <row r="449" spans="1:13" x14ac:dyDescent="0.35">
      <c r="A449" s="179"/>
      <c r="B449" s="176"/>
      <c r="C449" s="179"/>
      <c r="D449" s="179"/>
      <c r="E449" s="75"/>
      <c r="F449" s="75"/>
      <c r="G449" s="75"/>
      <c r="H449" s="180"/>
      <c r="I449" s="3"/>
      <c r="J449" s="6"/>
      <c r="K449" s="3"/>
      <c r="L449" s="3"/>
      <c r="M449" s="3"/>
    </row>
    <row r="450" spans="1:13" x14ac:dyDescent="0.35">
      <c r="A450" s="179"/>
      <c r="B450" s="182"/>
      <c r="C450" s="179"/>
      <c r="D450" s="179"/>
      <c r="E450" s="75"/>
      <c r="F450" s="75"/>
      <c r="G450" s="75"/>
      <c r="H450" s="180"/>
      <c r="I450" s="3"/>
      <c r="J450" s="6"/>
      <c r="K450" s="3"/>
      <c r="L450" s="3"/>
      <c r="M450" s="3"/>
    </row>
    <row r="451" spans="1:13" x14ac:dyDescent="0.35">
      <c r="A451" s="179"/>
      <c r="B451" s="182"/>
      <c r="C451" s="179"/>
      <c r="D451" s="179"/>
      <c r="E451" s="75"/>
      <c r="F451" s="75"/>
      <c r="G451" s="75"/>
      <c r="H451" s="180"/>
      <c r="I451" s="3"/>
      <c r="J451" s="6"/>
      <c r="K451" s="3"/>
      <c r="L451" s="3"/>
      <c r="M451" s="3"/>
    </row>
    <row r="452" spans="1:13" x14ac:dyDescent="0.35">
      <c r="A452" s="179"/>
      <c r="B452" s="182"/>
      <c r="C452" s="179"/>
      <c r="D452" s="179"/>
      <c r="E452" s="75"/>
      <c r="F452" s="75"/>
      <c r="G452" s="75"/>
      <c r="H452" s="180"/>
      <c r="I452" s="3"/>
      <c r="J452" s="6"/>
      <c r="K452" s="3"/>
      <c r="L452" s="3"/>
      <c r="M452" s="3"/>
    </row>
    <row r="453" spans="1:13" x14ac:dyDescent="0.35">
      <c r="A453" s="179"/>
      <c r="B453" s="182"/>
      <c r="C453" s="179"/>
      <c r="D453" s="179"/>
      <c r="E453" s="75"/>
      <c r="F453" s="75"/>
      <c r="G453" s="75"/>
      <c r="H453" s="180"/>
      <c r="I453" s="3"/>
      <c r="J453" s="6"/>
      <c r="K453" s="3"/>
      <c r="L453" s="3"/>
      <c r="M453" s="3"/>
    </row>
    <row r="454" spans="1:13" x14ac:dyDescent="0.35">
      <c r="A454" s="179"/>
      <c r="B454" s="182"/>
      <c r="C454" s="179"/>
      <c r="D454" s="179"/>
      <c r="E454" s="75"/>
      <c r="F454" s="75"/>
      <c r="G454" s="75"/>
      <c r="H454" s="180"/>
      <c r="I454" s="3"/>
      <c r="J454" s="6"/>
      <c r="K454" s="3"/>
      <c r="L454" s="3"/>
      <c r="M454" s="3"/>
    </row>
    <row r="455" spans="1:13" x14ac:dyDescent="0.35">
      <c r="A455" s="179"/>
      <c r="B455" s="182"/>
      <c r="C455" s="179"/>
      <c r="D455" s="179"/>
      <c r="E455" s="75"/>
      <c r="F455" s="75"/>
      <c r="G455" s="75"/>
      <c r="H455" s="180"/>
      <c r="I455" s="3"/>
      <c r="J455" s="6"/>
      <c r="K455" s="3"/>
      <c r="L455" s="3"/>
      <c r="M455" s="3"/>
    </row>
    <row r="456" spans="1:13" x14ac:dyDescent="0.35">
      <c r="A456" s="17" t="s">
        <v>30</v>
      </c>
      <c r="B456" s="17"/>
      <c r="C456" s="17"/>
      <c r="D456" s="17"/>
      <c r="E456" s="10"/>
      <c r="F456" s="10"/>
      <c r="G456" s="10"/>
      <c r="H456" s="17"/>
      <c r="I456" s="3"/>
      <c r="J456" s="6"/>
      <c r="K456" s="3"/>
      <c r="L456" s="3"/>
      <c r="M456" s="3"/>
    </row>
    <row r="457" spans="1:13" x14ac:dyDescent="0.35">
      <c r="A457" s="17" t="s">
        <v>31</v>
      </c>
      <c r="B457" s="49"/>
      <c r="C457" s="49"/>
      <c r="D457" s="49"/>
      <c r="E457" s="10" t="s">
        <v>125</v>
      </c>
      <c r="F457" s="10" t="s">
        <v>126</v>
      </c>
      <c r="G457" s="10" t="s">
        <v>136</v>
      </c>
      <c r="H457" s="10" t="s">
        <v>32</v>
      </c>
      <c r="I457" s="3"/>
      <c r="J457" s="6"/>
      <c r="K457" s="3"/>
      <c r="L457" s="3"/>
      <c r="M457" s="3"/>
    </row>
    <row r="458" spans="1:13" x14ac:dyDescent="0.35">
      <c r="A458" s="17" t="s">
        <v>33</v>
      </c>
      <c r="B458" s="49" t="s">
        <v>137</v>
      </c>
      <c r="C458" s="49"/>
      <c r="D458" s="49"/>
      <c r="E458" s="10">
        <v>2021</v>
      </c>
      <c r="F458" s="10"/>
      <c r="G458" s="10"/>
      <c r="H458" s="10" t="s">
        <v>36</v>
      </c>
      <c r="I458" s="3"/>
      <c r="J458" s="6"/>
      <c r="K458" s="3"/>
      <c r="L458" s="3"/>
      <c r="M458" s="3"/>
    </row>
    <row r="459" spans="1:13" x14ac:dyDescent="0.35">
      <c r="A459" s="17" t="s">
        <v>37</v>
      </c>
      <c r="B459" s="17"/>
      <c r="C459" s="17"/>
      <c r="D459" s="17"/>
      <c r="E459" s="10" t="s">
        <v>129</v>
      </c>
      <c r="F459" s="117">
        <v>2021</v>
      </c>
      <c r="G459" s="117">
        <v>2021</v>
      </c>
      <c r="H459" s="10"/>
      <c r="I459" s="3"/>
      <c r="J459" s="6"/>
      <c r="K459" s="3"/>
      <c r="L459" s="3"/>
      <c r="M459" s="3"/>
    </row>
    <row r="460" spans="1:13" x14ac:dyDescent="0.35">
      <c r="A460" s="50">
        <v>1</v>
      </c>
      <c r="B460" s="50"/>
      <c r="C460" s="51">
        <v>2</v>
      </c>
      <c r="D460" s="50"/>
      <c r="E460" s="51">
        <v>3</v>
      </c>
      <c r="F460" s="52">
        <v>4</v>
      </c>
      <c r="G460" s="52"/>
      <c r="H460" s="53">
        <v>5</v>
      </c>
      <c r="I460" s="3"/>
      <c r="J460" s="6"/>
      <c r="K460" s="3"/>
      <c r="L460" s="3"/>
      <c r="M460" s="3"/>
    </row>
    <row r="461" spans="1:13" x14ac:dyDescent="0.35">
      <c r="A461" s="63" t="s">
        <v>253</v>
      </c>
      <c r="B461" s="63"/>
      <c r="C461" s="63"/>
      <c r="D461" s="63"/>
      <c r="E461" s="73">
        <f>E462+E522</f>
        <v>2948400</v>
      </c>
      <c r="F461" s="73">
        <f>F462+F522</f>
        <v>2781000</v>
      </c>
      <c r="G461" s="73">
        <f>G462+G522</f>
        <v>4748078</v>
      </c>
      <c r="H461" s="129">
        <f>F461*100/E461</f>
        <v>94.322344322344321</v>
      </c>
      <c r="I461" s="3"/>
      <c r="J461" s="6"/>
      <c r="K461" s="3"/>
      <c r="L461" s="3"/>
      <c r="M461" s="3"/>
    </row>
    <row r="462" spans="1:13" x14ac:dyDescent="0.35">
      <c r="A462" s="3" t="s">
        <v>144</v>
      </c>
      <c r="B462" s="3"/>
      <c r="C462" s="3"/>
      <c r="D462" s="3"/>
      <c r="E462" s="75">
        <f>E463+E471+E493+E500+E505+E510+E513</f>
        <v>2948400</v>
      </c>
      <c r="F462" s="75">
        <f>F463+F471+F493+F500+F505+F510+F513</f>
        <v>2781000</v>
      </c>
      <c r="G462" s="75">
        <f>G463+G471+G493+G500+G505+G510+G513</f>
        <v>4729158</v>
      </c>
      <c r="H462" s="137">
        <f t="shared" ref="H462:H467" si="19">F462/E462*100</f>
        <v>94.322344322344321</v>
      </c>
      <c r="I462" s="3"/>
      <c r="J462" s="6"/>
      <c r="K462" s="3"/>
      <c r="L462" s="3"/>
      <c r="M462" s="3"/>
    </row>
    <row r="463" spans="1:13" x14ac:dyDescent="0.35">
      <c r="A463" s="138"/>
      <c r="B463" s="139">
        <v>31</v>
      </c>
      <c r="C463" s="138" t="s">
        <v>145</v>
      </c>
      <c r="D463" s="138"/>
      <c r="E463" s="140">
        <f>E464+E466+E468</f>
        <v>1140000</v>
      </c>
      <c r="F463" s="140">
        <f>F464+F466+F468</f>
        <v>1194000</v>
      </c>
      <c r="G463" s="140">
        <f>G464+G466+G468</f>
        <v>988893</v>
      </c>
      <c r="H463" s="141">
        <f t="shared" si="19"/>
        <v>104.73684210526315</v>
      </c>
      <c r="I463" s="3"/>
      <c r="J463" s="6"/>
      <c r="K463" s="3"/>
      <c r="L463" s="3"/>
      <c r="M463" s="3"/>
    </row>
    <row r="464" spans="1:13" x14ac:dyDescent="0.35">
      <c r="A464" s="3"/>
      <c r="B464" s="5">
        <v>311</v>
      </c>
      <c r="C464" s="3" t="s">
        <v>146</v>
      </c>
      <c r="D464" s="3"/>
      <c r="E464" s="75">
        <v>900000</v>
      </c>
      <c r="F464" s="75">
        <f>F465</f>
        <v>971000</v>
      </c>
      <c r="G464" s="75">
        <v>777468</v>
      </c>
      <c r="H464" s="137">
        <f t="shared" si="19"/>
        <v>107.88888888888889</v>
      </c>
      <c r="I464" s="3"/>
      <c r="J464" s="6"/>
      <c r="K464" s="3"/>
      <c r="L464" s="3"/>
      <c r="M464" s="3"/>
    </row>
    <row r="465" spans="1:13" x14ac:dyDescent="0.35">
      <c r="A465" s="3"/>
      <c r="B465" s="76"/>
      <c r="C465" s="3"/>
      <c r="D465" s="3"/>
      <c r="E465" s="74">
        <v>900000</v>
      </c>
      <c r="F465" s="74">
        <v>971000</v>
      </c>
      <c r="G465" s="74">
        <v>777468</v>
      </c>
      <c r="H465" s="137">
        <f t="shared" si="19"/>
        <v>107.88888888888889</v>
      </c>
      <c r="I465" s="3"/>
      <c r="J465" s="6"/>
      <c r="K465" s="3"/>
      <c r="L465" s="3"/>
      <c r="M465" s="3"/>
    </row>
    <row r="466" spans="1:13" x14ac:dyDescent="0.35">
      <c r="A466" s="3"/>
      <c r="B466" s="5">
        <v>312</v>
      </c>
      <c r="C466" s="3" t="s">
        <v>147</v>
      </c>
      <c r="D466" s="3"/>
      <c r="E466" s="75">
        <v>35500</v>
      </c>
      <c r="F466" s="75">
        <f>F467</f>
        <v>80000</v>
      </c>
      <c r="G466" s="75">
        <f>G467</f>
        <v>70536</v>
      </c>
      <c r="H466" s="137">
        <f t="shared" si="19"/>
        <v>225.35211267605635</v>
      </c>
      <c r="I466" s="3"/>
      <c r="J466" s="6"/>
      <c r="K466" s="3"/>
      <c r="L466" s="3"/>
      <c r="M466" s="3"/>
    </row>
    <row r="467" spans="1:13" x14ac:dyDescent="0.35">
      <c r="A467" s="3"/>
      <c r="B467" s="76"/>
      <c r="C467" s="3"/>
      <c r="D467" s="3"/>
      <c r="E467" s="74">
        <v>35500</v>
      </c>
      <c r="F467" s="74">
        <v>80000</v>
      </c>
      <c r="G467" s="74">
        <v>70536</v>
      </c>
      <c r="H467" s="137">
        <f t="shared" si="19"/>
        <v>225.35211267605635</v>
      </c>
      <c r="I467" s="3"/>
      <c r="J467" s="6"/>
      <c r="K467" s="3"/>
      <c r="L467" s="3"/>
      <c r="M467" s="3"/>
    </row>
    <row r="468" spans="1:13" x14ac:dyDescent="0.35">
      <c r="A468" s="3"/>
      <c r="B468" s="5">
        <v>313</v>
      </c>
      <c r="C468" s="3" t="s">
        <v>148</v>
      </c>
      <c r="D468" s="3"/>
      <c r="E468" s="75">
        <f>SUM(E469:E470)</f>
        <v>204500</v>
      </c>
      <c r="F468" s="75">
        <f>SUM(F469:F470)</f>
        <v>143000</v>
      </c>
      <c r="G468" s="75">
        <f>G469</f>
        <v>140889</v>
      </c>
      <c r="H468" s="137">
        <f t="shared" ref="H468:H473" si="20">F468/E468*100</f>
        <v>69.926650366748163</v>
      </c>
      <c r="I468" s="3"/>
      <c r="J468" s="6"/>
      <c r="K468" s="3"/>
      <c r="L468" s="3"/>
      <c r="M468" s="3"/>
    </row>
    <row r="469" spans="1:13" x14ac:dyDescent="0.35">
      <c r="A469" s="3"/>
      <c r="B469" s="76"/>
      <c r="C469" s="3"/>
      <c r="D469" s="3"/>
      <c r="E469" s="74">
        <v>204500</v>
      </c>
      <c r="F469" s="74">
        <v>143000</v>
      </c>
      <c r="G469" s="74">
        <v>140889</v>
      </c>
      <c r="H469" s="137">
        <f t="shared" si="20"/>
        <v>69.926650366748163</v>
      </c>
      <c r="I469" s="3"/>
      <c r="J469" s="6"/>
      <c r="K469" s="3"/>
      <c r="L469" s="3"/>
      <c r="M469" s="3"/>
    </row>
    <row r="470" spans="1:13" x14ac:dyDescent="0.35">
      <c r="A470" s="3"/>
      <c r="B470" s="76"/>
      <c r="C470" s="3"/>
      <c r="D470" s="3"/>
      <c r="E470" s="74"/>
      <c r="F470" s="74"/>
      <c r="G470" s="74"/>
      <c r="H470" s="137"/>
      <c r="I470" s="3"/>
      <c r="J470" s="6"/>
      <c r="K470" s="3"/>
      <c r="L470" s="3"/>
      <c r="M470" s="3"/>
    </row>
    <row r="471" spans="1:13" x14ac:dyDescent="0.35">
      <c r="A471" s="138"/>
      <c r="B471" s="139">
        <v>32</v>
      </c>
      <c r="C471" s="138" t="s">
        <v>141</v>
      </c>
      <c r="D471" s="138"/>
      <c r="E471" s="140">
        <f>E472+E477+E482+E489</f>
        <v>1433400</v>
      </c>
      <c r="F471" s="140">
        <f>F472+F477+F482+F489</f>
        <v>1222000</v>
      </c>
      <c r="G471" s="140">
        <f>G472+G477+G482+G489</f>
        <v>3168408</v>
      </c>
      <c r="H471" s="141">
        <f t="shared" si="20"/>
        <v>85.251848751220876</v>
      </c>
      <c r="I471" s="3"/>
      <c r="J471" s="6"/>
      <c r="K471" s="3"/>
      <c r="L471" s="3"/>
      <c r="M471" s="3"/>
    </row>
    <row r="472" spans="1:13" x14ac:dyDescent="0.35">
      <c r="A472" s="3"/>
      <c r="B472" s="5">
        <v>321</v>
      </c>
      <c r="C472" s="3" t="s">
        <v>149</v>
      </c>
      <c r="D472" s="3"/>
      <c r="E472" s="75">
        <f>SUM(E473:E476)</f>
        <v>141500</v>
      </c>
      <c r="F472" s="75">
        <f>SUM(F473:F476)</f>
        <v>73000</v>
      </c>
      <c r="G472" s="75">
        <f>G473</f>
        <v>68713</v>
      </c>
      <c r="H472" s="137">
        <f t="shared" si="20"/>
        <v>51.590106007067135</v>
      </c>
      <c r="I472" s="3"/>
      <c r="J472" s="6"/>
      <c r="K472" s="3"/>
      <c r="L472" s="3"/>
      <c r="M472" s="3"/>
    </row>
    <row r="473" spans="1:13" x14ac:dyDescent="0.35">
      <c r="A473" s="3"/>
      <c r="B473" s="76"/>
      <c r="C473" s="3"/>
      <c r="D473" s="3"/>
      <c r="E473" s="74">
        <v>141500</v>
      </c>
      <c r="F473" s="74">
        <v>73000</v>
      </c>
      <c r="G473" s="74">
        <v>68713</v>
      </c>
      <c r="H473" s="137">
        <f t="shared" si="20"/>
        <v>51.590106007067135</v>
      </c>
      <c r="I473" s="3"/>
      <c r="J473" s="6"/>
      <c r="K473" s="3"/>
      <c r="L473" s="3"/>
      <c r="M473" s="3"/>
    </row>
    <row r="474" spans="1:13" x14ac:dyDescent="0.35">
      <c r="A474" s="3"/>
      <c r="B474" s="76"/>
      <c r="C474" s="3"/>
      <c r="D474" s="3"/>
      <c r="E474" s="74">
        <v>0</v>
      </c>
      <c r="F474" s="74" t="s">
        <v>240</v>
      </c>
      <c r="G474" s="74">
        <v>0</v>
      </c>
      <c r="H474" s="137"/>
      <c r="I474" s="3"/>
      <c r="J474" s="6"/>
      <c r="K474" s="3"/>
      <c r="L474" s="3"/>
      <c r="M474" s="3"/>
    </row>
    <row r="475" spans="1:13" x14ac:dyDescent="0.35">
      <c r="A475" s="3"/>
      <c r="B475" s="76"/>
      <c r="C475" s="3"/>
      <c r="D475" s="3"/>
      <c r="E475" s="74">
        <v>0</v>
      </c>
      <c r="F475" s="74">
        <v>0</v>
      </c>
      <c r="G475" s="74">
        <v>0</v>
      </c>
      <c r="H475" s="137"/>
      <c r="I475" s="3"/>
      <c r="J475" s="6"/>
      <c r="K475" s="3"/>
      <c r="L475" s="3"/>
      <c r="M475" s="3"/>
    </row>
    <row r="476" spans="1:13" x14ac:dyDescent="0.35">
      <c r="A476" s="3"/>
      <c r="B476" s="76"/>
      <c r="C476" s="3"/>
      <c r="D476" s="3"/>
      <c r="E476" s="74">
        <v>0</v>
      </c>
      <c r="F476" s="74"/>
      <c r="G476" s="74">
        <v>0</v>
      </c>
      <c r="H476" s="137"/>
      <c r="I476" s="3"/>
      <c r="J476" s="6"/>
      <c r="K476" s="3"/>
      <c r="L476" s="3"/>
      <c r="M476" s="3"/>
    </row>
    <row r="477" spans="1:13" x14ac:dyDescent="0.35">
      <c r="A477" s="3"/>
      <c r="B477" s="5">
        <v>322</v>
      </c>
      <c r="C477" s="3" t="s">
        <v>150</v>
      </c>
      <c r="D477" s="3"/>
      <c r="E477" s="75">
        <f>SUM(E478:E481)</f>
        <v>262000</v>
      </c>
      <c r="F477" s="75">
        <f>SUM(F478:F481)</f>
        <v>39000</v>
      </c>
      <c r="G477" s="75">
        <f>G478</f>
        <v>410652</v>
      </c>
      <c r="H477" s="137">
        <f t="shared" ref="H477:H478" si="21">F477/E477*100</f>
        <v>14.885496183206106</v>
      </c>
      <c r="I477" s="3"/>
      <c r="J477" s="6"/>
      <c r="K477" s="3"/>
      <c r="L477" s="3"/>
      <c r="M477" s="3"/>
    </row>
    <row r="478" spans="1:13" x14ac:dyDescent="0.35">
      <c r="A478" s="3"/>
      <c r="B478" s="76"/>
      <c r="C478" s="3"/>
      <c r="D478" s="3"/>
      <c r="E478" s="74">
        <v>262000</v>
      </c>
      <c r="F478" s="74">
        <v>39000</v>
      </c>
      <c r="G478" s="74">
        <v>410652</v>
      </c>
      <c r="H478" s="137">
        <f t="shared" si="21"/>
        <v>14.885496183206106</v>
      </c>
      <c r="I478" s="3"/>
      <c r="J478" s="6"/>
      <c r="K478" s="3"/>
      <c r="L478" s="3"/>
      <c r="M478" s="3"/>
    </row>
    <row r="479" spans="1:13" x14ac:dyDescent="0.35">
      <c r="A479" s="3"/>
      <c r="B479" s="76"/>
      <c r="C479" s="3"/>
      <c r="D479" s="3"/>
      <c r="E479" s="74"/>
      <c r="F479" s="74"/>
      <c r="G479" s="74"/>
      <c r="H479" s="137"/>
      <c r="I479" s="3"/>
      <c r="J479" s="6"/>
      <c r="K479" s="3"/>
      <c r="L479" s="3"/>
      <c r="M479" s="3"/>
    </row>
    <row r="480" spans="1:13" x14ac:dyDescent="0.35">
      <c r="A480" s="3"/>
      <c r="B480" s="76"/>
      <c r="C480" s="3"/>
      <c r="D480" s="3"/>
      <c r="E480" s="74"/>
      <c r="F480" s="74"/>
      <c r="G480" s="74"/>
      <c r="H480" s="137"/>
      <c r="I480" s="3"/>
      <c r="J480" s="6"/>
      <c r="K480" s="3"/>
      <c r="L480" s="3"/>
      <c r="M480" s="3"/>
    </row>
    <row r="481" spans="1:13" x14ac:dyDescent="0.35">
      <c r="A481" s="3"/>
      <c r="B481" s="76"/>
      <c r="C481" s="3"/>
      <c r="D481" s="3"/>
      <c r="E481" s="74"/>
      <c r="F481" s="74"/>
      <c r="G481" s="74"/>
      <c r="H481" s="137"/>
      <c r="I481" s="3"/>
      <c r="J481" s="6"/>
      <c r="K481" s="3"/>
      <c r="L481" s="3"/>
      <c r="M481" s="3"/>
    </row>
    <row r="482" spans="1:13" x14ac:dyDescent="0.35">
      <c r="A482" s="3"/>
      <c r="B482" s="5">
        <v>323</v>
      </c>
      <c r="C482" s="3" t="s">
        <v>151</v>
      </c>
      <c r="D482" s="3"/>
      <c r="E482" s="75">
        <f>SUM(E483:E488)</f>
        <v>660000</v>
      </c>
      <c r="F482" s="75">
        <f>SUM(F483:F488)</f>
        <v>990000</v>
      </c>
      <c r="G482" s="75">
        <f>SUM(G483:G488)</f>
        <v>2609879</v>
      </c>
      <c r="H482" s="137">
        <f t="shared" ref="H482:H483" si="22">F482/E482*100</f>
        <v>150</v>
      </c>
      <c r="I482" s="3"/>
      <c r="J482" s="6"/>
      <c r="K482" s="3"/>
      <c r="L482" s="3"/>
      <c r="M482" s="3"/>
    </row>
    <row r="483" spans="1:13" x14ac:dyDescent="0.35">
      <c r="A483" s="3"/>
      <c r="B483" s="76"/>
      <c r="C483" s="3"/>
      <c r="D483" s="3"/>
      <c r="E483" s="74">
        <v>660000</v>
      </c>
      <c r="F483" s="74">
        <v>990000</v>
      </c>
      <c r="G483" s="74">
        <v>2608279</v>
      </c>
      <c r="H483" s="137">
        <f t="shared" si="22"/>
        <v>150</v>
      </c>
      <c r="I483" s="3"/>
      <c r="J483" s="6"/>
      <c r="K483" s="3"/>
      <c r="L483" s="3"/>
      <c r="M483" s="3"/>
    </row>
    <row r="484" spans="1:13" x14ac:dyDescent="0.35">
      <c r="A484" s="3"/>
      <c r="B484" s="76"/>
      <c r="C484" s="3"/>
      <c r="D484" s="3"/>
      <c r="E484" s="74"/>
      <c r="F484" s="74"/>
      <c r="G484" s="74"/>
      <c r="H484" s="137"/>
      <c r="I484" s="3"/>
      <c r="J484" s="6"/>
      <c r="K484" s="3"/>
      <c r="L484" s="3"/>
      <c r="M484" s="3"/>
    </row>
    <row r="485" spans="1:13" x14ac:dyDescent="0.35">
      <c r="A485" s="3"/>
      <c r="B485" s="5">
        <v>324</v>
      </c>
      <c r="C485" s="3" t="s">
        <v>287</v>
      </c>
      <c r="D485" s="3"/>
      <c r="E485" s="75">
        <f>E486</f>
        <v>0</v>
      </c>
      <c r="F485" s="75">
        <f t="shared" ref="F485:G485" si="23">F486</f>
        <v>0</v>
      </c>
      <c r="G485" s="75">
        <f t="shared" si="23"/>
        <v>800</v>
      </c>
      <c r="H485" s="137"/>
      <c r="I485" s="3"/>
      <c r="J485" s="6"/>
      <c r="K485" s="3"/>
      <c r="L485" s="3"/>
      <c r="M485" s="3"/>
    </row>
    <row r="486" spans="1:13" x14ac:dyDescent="0.35">
      <c r="A486" s="3"/>
      <c r="B486" s="76"/>
      <c r="C486" s="3"/>
      <c r="D486" s="3"/>
      <c r="E486" s="74">
        <v>0</v>
      </c>
      <c r="F486" s="74">
        <v>0</v>
      </c>
      <c r="G486" s="74">
        <v>800</v>
      </c>
      <c r="H486" s="137"/>
      <c r="I486" s="3"/>
      <c r="J486" s="6"/>
      <c r="K486" s="3"/>
      <c r="L486" s="3"/>
      <c r="M486" s="3"/>
    </row>
    <row r="487" spans="1:13" x14ac:dyDescent="0.35">
      <c r="A487" s="3"/>
      <c r="B487" s="76"/>
      <c r="C487" s="3"/>
      <c r="D487" s="3"/>
      <c r="E487" s="74"/>
      <c r="F487" s="74"/>
      <c r="G487" s="74"/>
      <c r="H487" s="137"/>
      <c r="I487" s="3"/>
      <c r="J487" s="6"/>
      <c r="K487" s="3"/>
      <c r="L487" s="3"/>
      <c r="M487" s="3"/>
    </row>
    <row r="488" spans="1:13" x14ac:dyDescent="0.35">
      <c r="A488" s="3"/>
      <c r="B488" s="76"/>
      <c r="C488" s="3"/>
      <c r="D488" s="3"/>
      <c r="E488" s="74"/>
      <c r="F488" s="74"/>
      <c r="G488" s="74"/>
      <c r="H488" s="137"/>
      <c r="I488" s="3"/>
      <c r="J488" s="6"/>
      <c r="K488" s="3"/>
      <c r="L488" s="3"/>
      <c r="M488" s="3"/>
    </row>
    <row r="489" spans="1:13" x14ac:dyDescent="0.35">
      <c r="A489" s="3"/>
      <c r="B489" s="5">
        <v>329</v>
      </c>
      <c r="C489" s="3" t="s">
        <v>142</v>
      </c>
      <c r="D489" s="3"/>
      <c r="E489" s="75">
        <f>SUM(E490:E492)</f>
        <v>369900</v>
      </c>
      <c r="F489" s="75">
        <f>SUM(F490:F492)</f>
        <v>120000</v>
      </c>
      <c r="G489" s="75">
        <f>SUM(G490:G492)</f>
        <v>79164</v>
      </c>
      <c r="H489" s="137">
        <f t="shared" ref="H489:H490" si="24">F489/E489*100</f>
        <v>32.441200324412002</v>
      </c>
      <c r="I489" s="3"/>
      <c r="J489" s="6"/>
      <c r="K489" s="3"/>
      <c r="L489" s="3"/>
      <c r="M489" s="3"/>
    </row>
    <row r="490" spans="1:13" x14ac:dyDescent="0.35">
      <c r="A490" s="3"/>
      <c r="B490" s="76"/>
      <c r="C490" s="3"/>
      <c r="D490" s="3"/>
      <c r="E490" s="74">
        <v>369900</v>
      </c>
      <c r="F490" s="74">
        <v>120000</v>
      </c>
      <c r="G490" s="74">
        <v>79164</v>
      </c>
      <c r="H490" s="137">
        <f t="shared" si="24"/>
        <v>32.441200324412002</v>
      </c>
      <c r="I490" s="3"/>
      <c r="J490" s="6"/>
      <c r="K490" s="3"/>
      <c r="L490" s="3"/>
      <c r="M490" s="3"/>
    </row>
    <row r="491" spans="1:13" x14ac:dyDescent="0.35">
      <c r="A491" s="3"/>
      <c r="B491" s="76"/>
      <c r="C491" s="3"/>
      <c r="D491" s="3"/>
      <c r="E491" s="74"/>
      <c r="F491" s="74"/>
      <c r="G491" s="74"/>
      <c r="H491" s="137"/>
      <c r="I491" s="3"/>
      <c r="J491" s="6"/>
      <c r="K491" s="3"/>
      <c r="L491" s="3"/>
      <c r="M491" s="3"/>
    </row>
    <row r="492" spans="1:13" x14ac:dyDescent="0.35">
      <c r="A492" s="3"/>
      <c r="B492" s="76"/>
      <c r="C492" s="3"/>
      <c r="D492" s="3"/>
      <c r="E492" s="74"/>
      <c r="F492" s="74"/>
      <c r="G492" s="74"/>
      <c r="H492" s="137"/>
      <c r="I492" s="3"/>
      <c r="J492" s="6"/>
      <c r="K492" s="3"/>
      <c r="L492" s="3"/>
      <c r="M492" s="3"/>
    </row>
    <row r="493" spans="1:13" x14ac:dyDescent="0.35">
      <c r="A493" s="138"/>
      <c r="B493" s="139">
        <v>34</v>
      </c>
      <c r="C493" s="138" t="s">
        <v>152</v>
      </c>
      <c r="D493" s="138"/>
      <c r="E493" s="140">
        <f>E494+E496</f>
        <v>170000</v>
      </c>
      <c r="F493" s="140">
        <f>F494+F496</f>
        <v>70000</v>
      </c>
      <c r="G493" s="140">
        <f>G494+G496</f>
        <v>121881</v>
      </c>
      <c r="H493" s="141">
        <f t="shared" ref="H493:H497" si="25">F493/E493*100</f>
        <v>41.17647058823529</v>
      </c>
      <c r="I493" s="3"/>
      <c r="J493" s="6"/>
      <c r="K493" s="3"/>
      <c r="L493" s="3"/>
      <c r="M493" s="3"/>
    </row>
    <row r="494" spans="1:13" x14ac:dyDescent="0.35">
      <c r="A494" s="3"/>
      <c r="B494" s="5">
        <v>342</v>
      </c>
      <c r="C494" s="3" t="s">
        <v>153</v>
      </c>
      <c r="D494" s="3"/>
      <c r="E494" s="75">
        <f>E495</f>
        <v>100000</v>
      </c>
      <c r="F494" s="75">
        <f>F495</f>
        <v>50000</v>
      </c>
      <c r="G494" s="75">
        <f>G495</f>
        <v>88998</v>
      </c>
      <c r="H494" s="137">
        <f t="shared" si="25"/>
        <v>50</v>
      </c>
      <c r="I494" s="3"/>
      <c r="J494" s="6"/>
      <c r="K494" s="3"/>
      <c r="L494" s="3"/>
      <c r="M494" s="3"/>
    </row>
    <row r="495" spans="1:13" x14ac:dyDescent="0.35">
      <c r="A495" s="3"/>
      <c r="B495" s="76"/>
      <c r="C495" s="3"/>
      <c r="D495" s="3"/>
      <c r="E495" s="74">
        <v>100000</v>
      </c>
      <c r="F495" s="74">
        <v>50000</v>
      </c>
      <c r="G495" s="74">
        <v>88998</v>
      </c>
      <c r="H495" s="137">
        <f t="shared" si="25"/>
        <v>50</v>
      </c>
      <c r="I495" s="3"/>
      <c r="J495" s="6"/>
      <c r="K495" s="3"/>
      <c r="L495" s="3"/>
      <c r="M495" s="3"/>
    </row>
    <row r="496" spans="1:13" x14ac:dyDescent="0.35">
      <c r="A496" s="3"/>
      <c r="B496" s="5">
        <v>343</v>
      </c>
      <c r="C496" s="3" t="s">
        <v>154</v>
      </c>
      <c r="D496" s="3"/>
      <c r="E496" s="75">
        <f>SUM(E497:E499)</f>
        <v>70000</v>
      </c>
      <c r="F496" s="75">
        <f>SUM(F497:F499)</f>
        <v>20000</v>
      </c>
      <c r="G496" s="75">
        <f>SUM(G497:G499)</f>
        <v>32883</v>
      </c>
      <c r="H496" s="137">
        <f t="shared" si="25"/>
        <v>28.571428571428569</v>
      </c>
      <c r="I496" s="3"/>
      <c r="J496" s="6"/>
      <c r="K496" s="3"/>
      <c r="L496" s="3"/>
      <c r="M496" s="3"/>
    </row>
    <row r="497" spans="1:13" x14ac:dyDescent="0.35">
      <c r="A497" s="3"/>
      <c r="B497" s="76"/>
      <c r="C497" s="3"/>
      <c r="D497" s="3"/>
      <c r="E497" s="74">
        <v>70000</v>
      </c>
      <c r="F497" s="74">
        <v>20000</v>
      </c>
      <c r="G497" s="74">
        <v>32883</v>
      </c>
      <c r="H497" s="137">
        <f t="shared" si="25"/>
        <v>28.571428571428569</v>
      </c>
      <c r="I497" s="3"/>
      <c r="J497" s="134"/>
      <c r="K497" s="3"/>
      <c r="L497" s="3"/>
      <c r="M497" s="3"/>
    </row>
    <row r="498" spans="1:13" x14ac:dyDescent="0.35">
      <c r="A498" s="3"/>
      <c r="B498" s="76"/>
      <c r="C498" s="3"/>
      <c r="D498" s="3"/>
      <c r="E498" s="74"/>
      <c r="F498" s="74"/>
      <c r="G498" s="74"/>
      <c r="H498" s="137"/>
      <c r="I498" s="3"/>
      <c r="J498" s="6"/>
      <c r="K498" s="3"/>
      <c r="L498" s="3"/>
      <c r="M498" s="3"/>
    </row>
    <row r="499" spans="1:13" x14ac:dyDescent="0.35">
      <c r="A499" s="3"/>
      <c r="B499" s="76"/>
      <c r="C499" s="3"/>
      <c r="D499" s="3"/>
      <c r="E499" s="74"/>
      <c r="F499" s="74"/>
      <c r="G499" s="74">
        <v>0</v>
      </c>
      <c r="H499" s="137"/>
      <c r="I499" s="3"/>
      <c r="J499" s="6"/>
      <c r="K499" s="3"/>
      <c r="L499" s="3"/>
      <c r="M499" s="3"/>
    </row>
    <row r="500" spans="1:13" x14ac:dyDescent="0.35">
      <c r="A500" s="138"/>
      <c r="B500" s="139">
        <v>35</v>
      </c>
      <c r="C500" s="138" t="s">
        <v>155</v>
      </c>
      <c r="D500" s="138"/>
      <c r="E500" s="140">
        <f>E501</f>
        <v>100000</v>
      </c>
      <c r="F500" s="140">
        <f>F501</f>
        <v>130000</v>
      </c>
      <c r="G500" s="140">
        <f>G501</f>
        <v>112170</v>
      </c>
      <c r="H500" s="141">
        <f t="shared" ref="H500:H502" si="26">F500/E500*100</f>
        <v>130</v>
      </c>
      <c r="I500" s="3"/>
      <c r="J500" s="6"/>
      <c r="K500" s="3"/>
      <c r="L500" s="3"/>
      <c r="M500" s="3"/>
    </row>
    <row r="501" spans="1:13" x14ac:dyDescent="0.35">
      <c r="A501" s="3"/>
      <c r="B501" s="5">
        <v>352</v>
      </c>
      <c r="C501" s="3" t="s">
        <v>156</v>
      </c>
      <c r="D501" s="3"/>
      <c r="E501" s="75">
        <f>SUM(E502:E504)</f>
        <v>100000</v>
      </c>
      <c r="F501" s="75">
        <f>SUM(F502:F504)</f>
        <v>130000</v>
      </c>
      <c r="G501" s="75">
        <f>SUM(G502:G504)</f>
        <v>112170</v>
      </c>
      <c r="H501" s="137">
        <f t="shared" si="26"/>
        <v>130</v>
      </c>
      <c r="I501" s="3"/>
      <c r="J501" s="6"/>
      <c r="K501" s="3"/>
      <c r="L501" s="3"/>
      <c r="M501" s="3"/>
    </row>
    <row r="502" spans="1:13" x14ac:dyDescent="0.35">
      <c r="A502" s="3"/>
      <c r="B502" s="76"/>
      <c r="C502" s="3"/>
      <c r="D502" s="3"/>
      <c r="E502" s="74">
        <v>100000</v>
      </c>
      <c r="F502" s="74">
        <v>130000</v>
      </c>
      <c r="G502" s="74">
        <v>112170</v>
      </c>
      <c r="H502" s="137">
        <f t="shared" si="26"/>
        <v>130</v>
      </c>
      <c r="I502" s="3"/>
      <c r="J502" s="6"/>
      <c r="K502" s="3"/>
      <c r="L502" s="3"/>
      <c r="M502" s="3"/>
    </row>
    <row r="503" spans="1:13" x14ac:dyDescent="0.35">
      <c r="A503" s="3"/>
      <c r="B503" s="76"/>
      <c r="C503" s="3"/>
      <c r="D503" s="3"/>
      <c r="E503" s="74"/>
      <c r="F503" s="74"/>
      <c r="G503" s="74"/>
      <c r="H503" s="137"/>
      <c r="I503" s="3"/>
      <c r="J503" s="6"/>
      <c r="K503" s="3"/>
      <c r="L503" s="3"/>
      <c r="M503" s="3"/>
    </row>
    <row r="504" spans="1:13" x14ac:dyDescent="0.35">
      <c r="A504" s="3"/>
      <c r="B504" s="76"/>
      <c r="C504" s="3"/>
      <c r="D504" s="3"/>
      <c r="E504" s="74"/>
      <c r="F504" s="74"/>
      <c r="G504" s="74"/>
      <c r="H504" s="137"/>
      <c r="I504" s="3"/>
      <c r="J504" s="6"/>
      <c r="K504" s="3"/>
      <c r="L504" s="3"/>
      <c r="M504" s="3"/>
    </row>
    <row r="505" spans="1:13" x14ac:dyDescent="0.35">
      <c r="A505" s="138"/>
      <c r="B505" s="139">
        <v>36</v>
      </c>
      <c r="C505" s="138" t="s">
        <v>157</v>
      </c>
      <c r="D505" s="138"/>
      <c r="E505" s="140">
        <f>E506</f>
        <v>35000</v>
      </c>
      <c r="F505" s="140">
        <f>F506</f>
        <v>90000</v>
      </c>
      <c r="G505" s="140">
        <f>G506</f>
        <v>121360</v>
      </c>
      <c r="H505" s="141">
        <f t="shared" ref="H505:H507" si="27">F505/E505*100</f>
        <v>257.14285714285717</v>
      </c>
      <c r="I505" s="3"/>
      <c r="J505" s="6"/>
      <c r="K505" s="3"/>
      <c r="L505" s="3"/>
      <c r="M505" s="3"/>
    </row>
    <row r="506" spans="1:13" x14ac:dyDescent="0.35">
      <c r="A506" s="3"/>
      <c r="B506" s="5">
        <v>363</v>
      </c>
      <c r="C506" s="3" t="s">
        <v>158</v>
      </c>
      <c r="D506" s="3"/>
      <c r="E506" s="75">
        <f>SUM(E507:E509)</f>
        <v>35000</v>
      </c>
      <c r="F506" s="75">
        <f>SUM(F507:F509)</f>
        <v>90000</v>
      </c>
      <c r="G506" s="75">
        <v>121360</v>
      </c>
      <c r="H506" s="137">
        <f t="shared" si="27"/>
        <v>257.14285714285717</v>
      </c>
      <c r="I506" s="3"/>
      <c r="J506" s="6"/>
      <c r="K506" s="3"/>
      <c r="L506" s="3"/>
      <c r="M506" s="3"/>
    </row>
    <row r="507" spans="1:13" x14ac:dyDescent="0.35">
      <c r="A507" s="3"/>
      <c r="B507" s="76"/>
      <c r="C507" s="3"/>
      <c r="D507" s="3"/>
      <c r="E507" s="74">
        <v>35000</v>
      </c>
      <c r="F507" s="74">
        <v>90000</v>
      </c>
      <c r="G507" s="74">
        <v>121360</v>
      </c>
      <c r="H507" s="137">
        <f t="shared" si="27"/>
        <v>257.14285714285717</v>
      </c>
      <c r="I507" s="3"/>
      <c r="J507" s="6"/>
      <c r="K507" s="3"/>
      <c r="L507" s="3"/>
      <c r="M507" s="3"/>
    </row>
    <row r="508" spans="1:13" x14ac:dyDescent="0.35">
      <c r="A508" s="3"/>
      <c r="B508" s="76"/>
      <c r="C508" s="3"/>
      <c r="D508" s="3"/>
      <c r="E508" s="74"/>
      <c r="F508" s="74"/>
      <c r="G508" s="74"/>
      <c r="H508" s="137"/>
      <c r="I508" s="3"/>
      <c r="J508" s="6"/>
      <c r="K508" s="3"/>
      <c r="L508" s="3"/>
      <c r="M508" s="3"/>
    </row>
    <row r="509" spans="1:13" x14ac:dyDescent="0.35">
      <c r="A509" s="3"/>
      <c r="B509" s="76"/>
      <c r="C509" s="3"/>
      <c r="D509" s="3"/>
      <c r="E509" s="74"/>
      <c r="F509" s="74"/>
      <c r="G509" s="74">
        <v>0</v>
      </c>
      <c r="H509" s="137"/>
      <c r="I509" s="3"/>
      <c r="J509" s="6"/>
      <c r="K509" s="3"/>
      <c r="L509" s="3"/>
      <c r="M509" s="3"/>
    </row>
    <row r="510" spans="1:13" x14ac:dyDescent="0.35">
      <c r="A510" s="138"/>
      <c r="B510" s="139">
        <v>37</v>
      </c>
      <c r="C510" s="138" t="s">
        <v>159</v>
      </c>
      <c r="D510" s="138"/>
      <c r="E510" s="140">
        <f t="shared" ref="E510:G511" si="28">E511</f>
        <v>50000</v>
      </c>
      <c r="F510" s="140">
        <f>F511</f>
        <v>50000</v>
      </c>
      <c r="G510" s="140">
        <f t="shared" si="28"/>
        <v>0</v>
      </c>
      <c r="H510" s="141"/>
      <c r="I510" s="3"/>
      <c r="J510" s="6"/>
      <c r="K510" s="3"/>
      <c r="L510" s="3"/>
      <c r="M510" s="3"/>
    </row>
    <row r="511" spans="1:13" x14ac:dyDescent="0.35">
      <c r="A511" s="3"/>
      <c r="B511" s="5">
        <v>371</v>
      </c>
      <c r="C511" s="3" t="s">
        <v>160</v>
      </c>
      <c r="D511" s="3"/>
      <c r="E511" s="75">
        <f t="shared" si="28"/>
        <v>50000</v>
      </c>
      <c r="F511" s="75">
        <f>F512</f>
        <v>50000</v>
      </c>
      <c r="G511" s="75">
        <f t="shared" si="28"/>
        <v>0</v>
      </c>
      <c r="H511" s="137">
        <f t="shared" ref="H511:H512" si="29">F511/E511*100</f>
        <v>100</v>
      </c>
      <c r="I511" s="3"/>
      <c r="J511" s="6"/>
      <c r="K511" s="3"/>
      <c r="L511" s="3"/>
      <c r="M511" s="3"/>
    </row>
    <row r="512" spans="1:13" x14ac:dyDescent="0.35">
      <c r="A512" s="3"/>
      <c r="B512" s="76"/>
      <c r="C512" s="3"/>
      <c r="D512" s="3"/>
      <c r="E512" s="74">
        <v>50000</v>
      </c>
      <c r="F512" s="74">
        <v>50000</v>
      </c>
      <c r="G512" s="74">
        <v>0</v>
      </c>
      <c r="H512" s="137">
        <f t="shared" si="29"/>
        <v>100</v>
      </c>
      <c r="I512" s="5"/>
      <c r="J512" s="136"/>
      <c r="K512" s="3"/>
      <c r="L512" s="3"/>
      <c r="M512" s="3"/>
    </row>
    <row r="513" spans="1:13" x14ac:dyDescent="0.35">
      <c r="A513" s="138"/>
      <c r="B513" s="139">
        <v>38</v>
      </c>
      <c r="C513" s="138" t="s">
        <v>161</v>
      </c>
      <c r="D513" s="138"/>
      <c r="E513" s="140">
        <f>E514+E516</f>
        <v>20000</v>
      </c>
      <c r="F513" s="140">
        <f>F518+F516+F514</f>
        <v>25000</v>
      </c>
      <c r="G513" s="140">
        <f>G518+G516+G514</f>
        <v>216446</v>
      </c>
      <c r="H513" s="141"/>
      <c r="I513" s="5"/>
      <c r="J513" s="11"/>
      <c r="K513" s="3"/>
      <c r="L513" s="3"/>
      <c r="M513" s="3"/>
    </row>
    <row r="514" spans="1:13" x14ac:dyDescent="0.35">
      <c r="A514" s="3"/>
      <c r="B514" s="5">
        <v>383</v>
      </c>
      <c r="C514" s="3" t="s">
        <v>162</v>
      </c>
      <c r="D514" s="69"/>
      <c r="E514" s="75">
        <f>E515</f>
        <v>20000</v>
      </c>
      <c r="F514" s="75">
        <f>F515</f>
        <v>25000</v>
      </c>
      <c r="G514" s="75">
        <f>G515</f>
        <v>216446</v>
      </c>
      <c r="H514" s="137">
        <f t="shared" ref="H514" si="30">F514/E514*100</f>
        <v>125</v>
      </c>
      <c r="I514" s="5"/>
      <c r="J514" s="11"/>
      <c r="K514" s="3"/>
      <c r="L514" s="3"/>
      <c r="M514" s="3"/>
    </row>
    <row r="515" spans="1:13" x14ac:dyDescent="0.35">
      <c r="A515" s="3"/>
      <c r="B515" s="3"/>
      <c r="C515" s="3"/>
      <c r="D515" s="69"/>
      <c r="E515" s="74">
        <v>20000</v>
      </c>
      <c r="F515" s="74">
        <v>25000</v>
      </c>
      <c r="G515" s="74">
        <v>216446</v>
      </c>
      <c r="H515" s="137">
        <f t="shared" ref="H515" si="31">F515/E515*100</f>
        <v>125</v>
      </c>
      <c r="I515" s="3"/>
      <c r="J515" s="6"/>
      <c r="K515" s="3"/>
      <c r="L515" s="3"/>
      <c r="M515" s="3"/>
    </row>
    <row r="516" spans="1:13" x14ac:dyDescent="0.35">
      <c r="A516" s="3"/>
      <c r="B516" s="5">
        <v>385</v>
      </c>
      <c r="C516" s="3" t="s">
        <v>163</v>
      </c>
      <c r="D516" s="3"/>
      <c r="E516" s="75">
        <f>SUM(E517:E518)</f>
        <v>0</v>
      </c>
      <c r="F516" s="75">
        <f>SUM(F517:F520)</f>
        <v>0</v>
      </c>
      <c r="G516" s="75">
        <f>G519</f>
        <v>0</v>
      </c>
      <c r="H516" s="137"/>
      <c r="I516" s="3"/>
      <c r="J516" s="6"/>
      <c r="K516" s="3"/>
      <c r="L516" s="3"/>
      <c r="M516" s="3"/>
    </row>
    <row r="517" spans="1:13" x14ac:dyDescent="0.35">
      <c r="A517" s="3"/>
      <c r="B517" s="76"/>
      <c r="C517" s="3"/>
      <c r="D517" s="3"/>
      <c r="E517" s="74"/>
      <c r="F517" s="74"/>
      <c r="G517" s="74"/>
      <c r="H517" s="137"/>
      <c r="I517" s="3"/>
      <c r="J517" s="6"/>
      <c r="K517" s="3"/>
      <c r="L517" s="3"/>
      <c r="M517" s="3"/>
    </row>
    <row r="518" spans="1:13" x14ac:dyDescent="0.35">
      <c r="A518" s="3"/>
      <c r="B518" s="76"/>
      <c r="C518" s="3"/>
      <c r="D518" s="3"/>
      <c r="E518" s="74"/>
      <c r="F518" s="74"/>
      <c r="G518" s="74">
        <v>0</v>
      </c>
      <c r="H518" s="137"/>
      <c r="I518" s="3"/>
      <c r="J518" s="6"/>
      <c r="K518" s="3"/>
      <c r="L518" s="3"/>
      <c r="M518" s="3"/>
    </row>
    <row r="519" spans="1:13" x14ac:dyDescent="0.35">
      <c r="A519" s="3"/>
      <c r="B519" s="76"/>
      <c r="C519" s="3"/>
      <c r="D519" s="3"/>
      <c r="E519" s="74"/>
      <c r="F519" s="74"/>
      <c r="G519" s="74"/>
      <c r="H519" s="137"/>
      <c r="I519" s="3"/>
      <c r="J519" s="6"/>
      <c r="K519" s="3"/>
      <c r="L519" s="3"/>
      <c r="M519" s="3"/>
    </row>
    <row r="520" spans="1:13" x14ac:dyDescent="0.35">
      <c r="A520" s="3"/>
      <c r="B520" s="76"/>
      <c r="C520" s="3"/>
      <c r="D520" s="3"/>
      <c r="E520" s="74"/>
      <c r="F520" s="74"/>
      <c r="G520" s="74"/>
      <c r="H520" s="137"/>
      <c r="I520" s="3"/>
      <c r="J520" s="6"/>
      <c r="K520" s="3"/>
      <c r="L520" s="3"/>
      <c r="M520" s="3"/>
    </row>
    <row r="521" spans="1:13" x14ac:dyDescent="0.35">
      <c r="A521" s="3" t="s">
        <v>164</v>
      </c>
      <c r="B521" s="3"/>
      <c r="C521" s="3"/>
      <c r="D521" s="3"/>
      <c r="E521" s="75"/>
      <c r="F521" s="75">
        <v>0</v>
      </c>
      <c r="G521" s="75"/>
      <c r="H521" s="137"/>
      <c r="I521" s="3"/>
      <c r="J521" s="6"/>
      <c r="K521" s="3"/>
      <c r="L521" s="3"/>
      <c r="M521" s="3"/>
    </row>
    <row r="522" spans="1:13" x14ac:dyDescent="0.35">
      <c r="A522" s="138"/>
      <c r="B522" s="139">
        <v>42</v>
      </c>
      <c r="C522" s="138" t="s">
        <v>165</v>
      </c>
      <c r="D522" s="138"/>
      <c r="E522" s="140">
        <f>E523+E528</f>
        <v>0</v>
      </c>
      <c r="F522" s="140">
        <f>F523+F528</f>
        <v>0</v>
      </c>
      <c r="G522" s="140">
        <f>G523+G528</f>
        <v>18920</v>
      </c>
      <c r="H522" s="141"/>
      <c r="I522" s="3"/>
      <c r="J522" s="6"/>
      <c r="K522" s="3"/>
      <c r="L522" s="3"/>
      <c r="M522" s="3"/>
    </row>
    <row r="523" spans="1:13" x14ac:dyDescent="0.35">
      <c r="A523" s="3"/>
      <c r="B523" s="5">
        <v>422</v>
      </c>
      <c r="C523" s="3" t="s">
        <v>166</v>
      </c>
      <c r="D523" s="3"/>
      <c r="E523" s="75">
        <f>SUM(E524:E527)</f>
        <v>0</v>
      </c>
      <c r="F523" s="75">
        <f>SUM(F524:F527)</f>
        <v>0</v>
      </c>
      <c r="G523" s="75">
        <f>SUM(G524:G527)</f>
        <v>18920</v>
      </c>
      <c r="H523" s="137"/>
      <c r="I523" s="3"/>
      <c r="J523" s="6"/>
      <c r="K523" s="3"/>
      <c r="L523" s="3"/>
      <c r="M523" s="3"/>
    </row>
    <row r="524" spans="1:13" x14ac:dyDescent="0.35">
      <c r="A524" s="3"/>
      <c r="B524" s="76"/>
      <c r="C524" s="3"/>
      <c r="D524" s="3"/>
      <c r="E524" s="74"/>
      <c r="F524" s="74"/>
      <c r="G524" s="74">
        <v>18920</v>
      </c>
      <c r="H524" s="137"/>
      <c r="I524" s="3"/>
      <c r="J524" s="6"/>
      <c r="K524" s="3"/>
      <c r="L524" s="3"/>
      <c r="M524" s="3"/>
    </row>
    <row r="525" spans="1:13" x14ac:dyDescent="0.35">
      <c r="A525" s="3"/>
      <c r="B525" s="76"/>
      <c r="C525" s="3"/>
      <c r="D525" s="3"/>
      <c r="E525" s="74"/>
      <c r="F525" s="74"/>
      <c r="G525" s="74"/>
      <c r="H525" s="137"/>
      <c r="I525" s="3"/>
      <c r="J525" s="6"/>
      <c r="K525" s="3"/>
      <c r="L525" s="3"/>
      <c r="M525" s="3"/>
    </row>
    <row r="526" spans="1:13" x14ac:dyDescent="0.35">
      <c r="A526" s="3"/>
      <c r="B526" s="76"/>
      <c r="C526" s="3"/>
      <c r="D526" s="3"/>
      <c r="E526" s="74"/>
      <c r="F526" s="74"/>
      <c r="G526" s="74"/>
      <c r="H526" s="137"/>
      <c r="I526" s="3"/>
      <c r="J526" s="6"/>
      <c r="K526" s="3"/>
      <c r="L526" s="3"/>
      <c r="M526" s="3"/>
    </row>
    <row r="527" spans="1:13" x14ac:dyDescent="0.35">
      <c r="A527" s="3"/>
      <c r="B527" s="76"/>
      <c r="C527" s="3"/>
      <c r="D527" s="3"/>
      <c r="E527" s="74"/>
      <c r="F527" s="74"/>
      <c r="G527" s="74"/>
      <c r="H527" s="137"/>
      <c r="I527" s="3"/>
      <c r="J527" s="6"/>
      <c r="K527" s="3"/>
      <c r="L527" s="3"/>
      <c r="M527" s="3"/>
    </row>
    <row r="528" spans="1:13" x14ac:dyDescent="0.35">
      <c r="A528" s="3"/>
      <c r="B528" s="5">
        <v>426</v>
      </c>
      <c r="C528" s="3" t="s">
        <v>167</v>
      </c>
      <c r="D528" s="3"/>
      <c r="E528" s="75">
        <f>E529</f>
        <v>0</v>
      </c>
      <c r="F528" s="75">
        <f>F529</f>
        <v>0</v>
      </c>
      <c r="G528" s="75">
        <f>G529</f>
        <v>0</v>
      </c>
      <c r="H528" s="137"/>
      <c r="I528" s="3"/>
      <c r="J528" s="6"/>
      <c r="K528" s="3"/>
      <c r="L528" s="3"/>
      <c r="M528" s="3"/>
    </row>
    <row r="529" spans="1:13" x14ac:dyDescent="0.35">
      <c r="A529" s="3"/>
      <c r="B529" s="76"/>
      <c r="C529" s="3"/>
      <c r="D529" s="3"/>
      <c r="E529" s="74"/>
      <c r="F529" s="74"/>
      <c r="G529" s="74"/>
      <c r="H529" s="137"/>
      <c r="I529" s="3"/>
      <c r="J529" s="6"/>
      <c r="K529" s="3"/>
      <c r="L529" s="3"/>
      <c r="M529" s="3"/>
    </row>
    <row r="530" spans="1:13" x14ac:dyDescent="0.35">
      <c r="A530" s="63" t="s">
        <v>254</v>
      </c>
      <c r="B530" s="63"/>
      <c r="C530" s="63"/>
      <c r="D530" s="63"/>
      <c r="E530" s="73">
        <f>E532+E540</f>
        <v>170000</v>
      </c>
      <c r="F530" s="73">
        <f>F532+F540</f>
        <v>920000</v>
      </c>
      <c r="G530" s="73">
        <f>G532+G540</f>
        <v>514732</v>
      </c>
      <c r="H530" s="129">
        <f>F530*100/E530</f>
        <v>541.17647058823525</v>
      </c>
      <c r="I530" s="3"/>
      <c r="J530" s="6"/>
      <c r="K530" s="3"/>
      <c r="L530" s="3"/>
      <c r="M530" s="3"/>
    </row>
    <row r="531" spans="1:13" x14ac:dyDescent="0.35">
      <c r="A531" s="3" t="s">
        <v>168</v>
      </c>
      <c r="B531" s="3"/>
      <c r="C531" s="3"/>
      <c r="D531" s="3"/>
      <c r="E531" s="75"/>
      <c r="F531" s="75"/>
      <c r="G531" s="75"/>
      <c r="H531" s="137"/>
      <c r="I531" s="3"/>
      <c r="J531" s="6"/>
      <c r="K531" s="3"/>
      <c r="L531" s="3"/>
      <c r="M531" s="3"/>
    </row>
    <row r="532" spans="1:13" x14ac:dyDescent="0.35">
      <c r="A532" s="3"/>
      <c r="B532" s="4">
        <v>32</v>
      </c>
      <c r="C532" s="3" t="s">
        <v>141</v>
      </c>
      <c r="D532" s="3"/>
      <c r="E532" s="75">
        <f>E533+E536</f>
        <v>70000</v>
      </c>
      <c r="F532" s="75">
        <f>F533+F536</f>
        <v>820000</v>
      </c>
      <c r="G532" s="75">
        <f>G533+G536</f>
        <v>446245</v>
      </c>
      <c r="H532" s="137">
        <f t="shared" ref="H532:H537" si="32">F532/E532*100</f>
        <v>1171.4285714285713</v>
      </c>
      <c r="I532" s="3"/>
      <c r="J532" s="6"/>
      <c r="K532" s="3"/>
      <c r="L532" s="3"/>
      <c r="M532" s="3"/>
    </row>
    <row r="533" spans="1:13" x14ac:dyDescent="0.35">
      <c r="A533" s="3"/>
      <c r="B533" s="5">
        <v>322</v>
      </c>
      <c r="C533" s="3" t="s">
        <v>150</v>
      </c>
      <c r="D533" s="3"/>
      <c r="E533" s="75">
        <f>SUM(E534:E535)</f>
        <v>30000</v>
      </c>
      <c r="F533" s="75">
        <f>SUM(F534:F535)</f>
        <v>30000</v>
      </c>
      <c r="G533" s="75">
        <f>SUM(G534:G535)</f>
        <v>446245</v>
      </c>
      <c r="H533" s="137">
        <f t="shared" si="32"/>
        <v>100</v>
      </c>
      <c r="I533" s="3"/>
      <c r="J533" s="6"/>
      <c r="K533" s="3"/>
      <c r="L533" s="3"/>
      <c r="M533" s="3"/>
    </row>
    <row r="534" spans="1:13" x14ac:dyDescent="0.35">
      <c r="A534" s="3"/>
      <c r="B534" s="76"/>
      <c r="C534" s="3"/>
      <c r="D534" s="3"/>
      <c r="E534" s="74">
        <v>30000</v>
      </c>
      <c r="F534" s="74">
        <v>30000</v>
      </c>
      <c r="G534" s="74">
        <v>446245</v>
      </c>
      <c r="H534" s="137">
        <f t="shared" si="32"/>
        <v>100</v>
      </c>
      <c r="I534" s="3"/>
      <c r="J534" s="6"/>
      <c r="K534" s="3"/>
      <c r="L534" s="3"/>
      <c r="M534" s="3"/>
    </row>
    <row r="535" spans="1:13" x14ac:dyDescent="0.35">
      <c r="A535" s="3"/>
      <c r="B535" s="76"/>
      <c r="C535" s="3"/>
      <c r="D535" s="3"/>
      <c r="E535" s="74"/>
      <c r="F535" s="74"/>
      <c r="G535" s="74"/>
      <c r="H535" s="137"/>
      <c r="I535" s="3"/>
      <c r="J535" s="6"/>
      <c r="K535" s="3"/>
      <c r="L535" s="3"/>
      <c r="M535" s="3"/>
    </row>
    <row r="536" spans="1:13" x14ac:dyDescent="0.35">
      <c r="A536" s="3"/>
      <c r="B536" s="5">
        <v>323</v>
      </c>
      <c r="C536" s="3" t="s">
        <v>151</v>
      </c>
      <c r="D536" s="3"/>
      <c r="E536" s="75">
        <f>SUM(E537:E538)</f>
        <v>40000</v>
      </c>
      <c r="F536" s="75">
        <f>SUM(F537:F538)</f>
        <v>790000</v>
      </c>
      <c r="G536" s="75">
        <f>SUM(G537:G538)</f>
        <v>0</v>
      </c>
      <c r="H536" s="137">
        <f t="shared" si="32"/>
        <v>1975</v>
      </c>
      <c r="I536" s="3"/>
      <c r="J536" s="6"/>
      <c r="K536" s="3"/>
      <c r="L536" s="3"/>
      <c r="M536" s="3"/>
    </row>
    <row r="537" spans="1:13" ht="16.5" x14ac:dyDescent="0.35">
      <c r="A537" s="3"/>
      <c r="B537" s="76"/>
      <c r="C537" s="3"/>
      <c r="D537" s="3"/>
      <c r="E537" s="74">
        <v>40000</v>
      </c>
      <c r="F537" s="74">
        <v>790000</v>
      </c>
      <c r="G537" s="74">
        <v>0</v>
      </c>
      <c r="H537" s="137">
        <f t="shared" si="32"/>
        <v>1975</v>
      </c>
      <c r="I537" s="3"/>
      <c r="J537" s="6"/>
      <c r="K537" s="146"/>
      <c r="L537" s="147"/>
      <c r="M537" s="146"/>
    </row>
    <row r="538" spans="1:13" ht="16.5" x14ac:dyDescent="0.35">
      <c r="A538" s="3"/>
      <c r="B538" s="76"/>
      <c r="C538" s="3"/>
      <c r="D538" s="3"/>
      <c r="E538" s="74"/>
      <c r="F538" s="74"/>
      <c r="G538" s="74"/>
      <c r="H538" s="137"/>
      <c r="I538" s="3"/>
      <c r="J538" s="6"/>
      <c r="K538" s="146"/>
      <c r="L538" s="147"/>
      <c r="M538" s="146"/>
    </row>
    <row r="539" spans="1:13" ht="16.5" x14ac:dyDescent="0.35">
      <c r="A539" s="3" t="s">
        <v>169</v>
      </c>
      <c r="B539" s="3"/>
      <c r="C539" s="3"/>
      <c r="D539" s="3"/>
      <c r="E539" s="75"/>
      <c r="F539" s="75"/>
      <c r="G539" s="75"/>
      <c r="H539" s="137"/>
      <c r="I539" s="3"/>
      <c r="J539" s="6"/>
      <c r="K539" s="148"/>
      <c r="L539" s="149"/>
      <c r="M539" s="148"/>
    </row>
    <row r="540" spans="1:13" ht="16.5" x14ac:dyDescent="0.35">
      <c r="A540" s="3"/>
      <c r="B540" s="4">
        <v>32</v>
      </c>
      <c r="C540" s="3" t="s">
        <v>141</v>
      </c>
      <c r="D540" s="3"/>
      <c r="E540" s="75">
        <f t="shared" ref="E540:G541" si="33">E541</f>
        <v>100000</v>
      </c>
      <c r="F540" s="75">
        <f>F541</f>
        <v>100000</v>
      </c>
      <c r="G540" s="75">
        <f t="shared" si="33"/>
        <v>68487</v>
      </c>
      <c r="H540" s="137">
        <f t="shared" ref="H540:H542" si="34">F540/E540*100</f>
        <v>100</v>
      </c>
      <c r="I540" s="3"/>
      <c r="J540" s="6"/>
      <c r="K540" s="148"/>
      <c r="L540" s="149"/>
      <c r="M540" s="148"/>
    </row>
    <row r="541" spans="1:13" ht="16.5" x14ac:dyDescent="0.35">
      <c r="A541" s="3"/>
      <c r="B541" s="5">
        <v>323</v>
      </c>
      <c r="C541" s="3" t="s">
        <v>151</v>
      </c>
      <c r="D541" s="3"/>
      <c r="E541" s="75">
        <f t="shared" si="33"/>
        <v>100000</v>
      </c>
      <c r="F541" s="75">
        <f>F542</f>
        <v>100000</v>
      </c>
      <c r="G541" s="75">
        <f t="shared" si="33"/>
        <v>68487</v>
      </c>
      <c r="H541" s="137">
        <f t="shared" si="34"/>
        <v>100</v>
      </c>
      <c r="I541" s="3"/>
      <c r="J541" s="6"/>
      <c r="K541" s="148"/>
      <c r="L541" s="149"/>
      <c r="M541" s="148"/>
    </row>
    <row r="542" spans="1:13" ht="16.5" x14ac:dyDescent="0.35">
      <c r="A542" s="3"/>
      <c r="B542" s="76">
        <v>3234</v>
      </c>
      <c r="C542" s="3" t="s">
        <v>170</v>
      </c>
      <c r="D542" s="3"/>
      <c r="E542" s="74">
        <v>100000</v>
      </c>
      <c r="F542" s="74">
        <v>100000</v>
      </c>
      <c r="G542" s="74">
        <v>68487</v>
      </c>
      <c r="H542" s="137">
        <f t="shared" si="34"/>
        <v>100</v>
      </c>
      <c r="I542" s="3"/>
      <c r="J542" s="6"/>
      <c r="K542" s="148"/>
      <c r="L542" s="149"/>
      <c r="M542" s="148"/>
    </row>
    <row r="543" spans="1:13" ht="16.5" x14ac:dyDescent="0.35">
      <c r="A543" s="3"/>
      <c r="B543" s="5"/>
      <c r="C543" s="3"/>
      <c r="D543" s="3"/>
      <c r="E543" s="75"/>
      <c r="F543" s="75"/>
      <c r="G543" s="75"/>
      <c r="H543" s="137"/>
      <c r="I543" s="3"/>
      <c r="J543" s="6"/>
      <c r="K543" s="148"/>
      <c r="L543" s="149"/>
      <c r="M543" s="148"/>
    </row>
    <row r="544" spans="1:13" ht="16.5" x14ac:dyDescent="0.35">
      <c r="A544" s="3"/>
      <c r="B544" s="76"/>
      <c r="C544" s="3"/>
      <c r="D544" s="3"/>
      <c r="E544" s="75"/>
      <c r="F544" s="75"/>
      <c r="G544" s="75"/>
      <c r="H544" s="137"/>
      <c r="I544" s="3"/>
      <c r="J544" s="6"/>
      <c r="K544" s="148"/>
      <c r="L544" s="149"/>
      <c r="M544" s="148"/>
    </row>
    <row r="545" spans="1:13" ht="16.5" x14ac:dyDescent="0.35">
      <c r="A545" s="142" t="s">
        <v>255</v>
      </c>
      <c r="B545" s="143"/>
      <c r="C545" s="144"/>
      <c r="D545" s="144"/>
      <c r="E545" s="145">
        <f>E547+E555+E563+E572+E580+E585</f>
        <v>1750000</v>
      </c>
      <c r="F545" s="145">
        <f>F547+F555+F563+F572+F580+F585</f>
        <v>1460000</v>
      </c>
      <c r="G545" s="145">
        <f>G547+G555+G563+G572+G580+G585</f>
        <v>1714208</v>
      </c>
      <c r="H545" s="184">
        <f>F545*100/E545</f>
        <v>83.428571428571431</v>
      </c>
      <c r="I545" s="3"/>
      <c r="J545" s="6"/>
      <c r="K545" s="148"/>
      <c r="L545" s="149"/>
      <c r="M545" s="148"/>
    </row>
    <row r="546" spans="1:13" ht="16.5" x14ac:dyDescent="0.35">
      <c r="A546" s="3"/>
      <c r="B546" s="3"/>
      <c r="C546" s="3"/>
      <c r="D546" s="3"/>
      <c r="E546" s="75"/>
      <c r="F546" s="75"/>
      <c r="G546" s="75"/>
      <c r="H546" s="137"/>
      <c r="I546" s="3"/>
      <c r="J546" s="6"/>
      <c r="K546" s="148"/>
      <c r="L546" s="149"/>
      <c r="M546" s="148"/>
    </row>
    <row r="547" spans="1:13" ht="16.5" x14ac:dyDescent="0.35">
      <c r="A547" s="3" t="s">
        <v>171</v>
      </c>
      <c r="B547" s="4"/>
      <c r="C547" s="3"/>
      <c r="D547" s="3"/>
      <c r="E547" s="75">
        <f>E548</f>
        <v>300000</v>
      </c>
      <c r="F547" s="75">
        <f>F548</f>
        <v>215000</v>
      </c>
      <c r="G547" s="75">
        <f>G548</f>
        <v>0</v>
      </c>
      <c r="H547" s="137">
        <f t="shared" ref="H547:H553" si="35">F547/E547*100</f>
        <v>71.666666666666671</v>
      </c>
      <c r="I547" s="3"/>
      <c r="J547" s="6"/>
      <c r="K547" s="148"/>
      <c r="L547" s="149"/>
      <c r="M547" s="148"/>
    </row>
    <row r="548" spans="1:13" ht="16.5" x14ac:dyDescent="0.35">
      <c r="A548" s="3"/>
      <c r="B548" s="4">
        <v>32</v>
      </c>
      <c r="C548" s="3" t="s">
        <v>141</v>
      </c>
      <c r="D548" s="3"/>
      <c r="E548" s="75">
        <f>E549+E552</f>
        <v>300000</v>
      </c>
      <c r="F548" s="75">
        <f>F549+F552</f>
        <v>215000</v>
      </c>
      <c r="G548" s="75">
        <f>G549+G552</f>
        <v>0</v>
      </c>
      <c r="H548" s="137">
        <f t="shared" si="35"/>
        <v>71.666666666666671</v>
      </c>
      <c r="I548" s="3"/>
      <c r="J548" s="6"/>
      <c r="K548" s="148"/>
      <c r="L548" s="149"/>
      <c r="M548" s="148"/>
    </row>
    <row r="549" spans="1:13" ht="16.5" x14ac:dyDescent="0.35">
      <c r="A549" s="3"/>
      <c r="B549" s="5">
        <v>322</v>
      </c>
      <c r="C549" s="3" t="s">
        <v>150</v>
      </c>
      <c r="D549" s="3"/>
      <c r="E549" s="75">
        <f>SUM(E550:E551)</f>
        <v>200000</v>
      </c>
      <c r="F549" s="75">
        <f>SUM(F550:F551)</f>
        <v>200000</v>
      </c>
      <c r="G549" s="75">
        <f>SUM(G550:G551)</f>
        <v>0</v>
      </c>
      <c r="H549" s="137">
        <f t="shared" si="35"/>
        <v>100</v>
      </c>
      <c r="I549" s="3"/>
      <c r="J549" s="6"/>
      <c r="K549" s="148"/>
      <c r="L549" s="149"/>
      <c r="M549" s="148"/>
    </row>
    <row r="550" spans="1:13" ht="16.5" x14ac:dyDescent="0.35">
      <c r="A550" s="3"/>
      <c r="B550" s="76"/>
      <c r="C550" s="3"/>
      <c r="D550" s="3"/>
      <c r="E550" s="74">
        <v>200000</v>
      </c>
      <c r="F550" s="74">
        <v>200000</v>
      </c>
      <c r="G550" s="74"/>
      <c r="H550" s="137">
        <f t="shared" si="35"/>
        <v>100</v>
      </c>
      <c r="I550" s="3"/>
      <c r="J550" s="6"/>
      <c r="K550" s="148"/>
      <c r="L550" s="149"/>
      <c r="M550" s="148"/>
    </row>
    <row r="551" spans="1:13" ht="16.5" x14ac:dyDescent="0.35">
      <c r="A551" s="3"/>
      <c r="B551" s="76"/>
      <c r="C551" s="3"/>
      <c r="D551" s="3"/>
      <c r="E551" s="74"/>
      <c r="F551" s="74">
        <v>0</v>
      </c>
      <c r="G551" s="74"/>
      <c r="H551" s="137"/>
      <c r="I551" s="3"/>
      <c r="J551" s="6"/>
      <c r="K551" s="148"/>
      <c r="L551" s="149"/>
      <c r="M551" s="148"/>
    </row>
    <row r="552" spans="1:13" ht="16.5" x14ac:dyDescent="0.35">
      <c r="A552" s="3"/>
      <c r="B552" s="5">
        <v>323</v>
      </c>
      <c r="C552" s="3" t="s">
        <v>151</v>
      </c>
      <c r="D552" s="3"/>
      <c r="E552" s="75">
        <f>E553</f>
        <v>100000</v>
      </c>
      <c r="F552" s="75">
        <f>F553</f>
        <v>15000</v>
      </c>
      <c r="G552" s="75">
        <f>G553</f>
        <v>0</v>
      </c>
      <c r="H552" s="137">
        <f t="shared" si="35"/>
        <v>15</v>
      </c>
      <c r="I552" s="3"/>
      <c r="J552" s="6"/>
      <c r="K552" s="148"/>
      <c r="L552" s="149"/>
      <c r="M552" s="148"/>
    </row>
    <row r="553" spans="1:13" ht="16.5" x14ac:dyDescent="0.35">
      <c r="A553" s="3"/>
      <c r="B553" s="76"/>
      <c r="C553" s="3"/>
      <c r="D553" s="3"/>
      <c r="E553" s="74">
        <v>100000</v>
      </c>
      <c r="F553" s="74">
        <v>15000</v>
      </c>
      <c r="G553" s="74"/>
      <c r="H553" s="137">
        <f t="shared" si="35"/>
        <v>15</v>
      </c>
      <c r="I553" s="3"/>
      <c r="J553" s="6"/>
      <c r="K553" s="148"/>
      <c r="L553" s="149"/>
      <c r="M553" s="148"/>
    </row>
    <row r="554" spans="1:13" ht="16.5" x14ac:dyDescent="0.35">
      <c r="A554" s="3"/>
      <c r="B554" s="5"/>
      <c r="C554" s="3"/>
      <c r="D554" s="3"/>
      <c r="E554" s="75"/>
      <c r="F554" s="75"/>
      <c r="G554" s="75"/>
      <c r="H554" s="137"/>
      <c r="I554" s="3"/>
      <c r="J554" s="6"/>
      <c r="K554" s="148"/>
      <c r="L554" s="149"/>
      <c r="M554" s="148"/>
    </row>
    <row r="555" spans="1:13" ht="16.5" x14ac:dyDescent="0.35">
      <c r="A555" s="3" t="s">
        <v>172</v>
      </c>
      <c r="B555" s="76"/>
      <c r="C555" s="3"/>
      <c r="D555" s="3"/>
      <c r="E555" s="75">
        <f>E556</f>
        <v>300000</v>
      </c>
      <c r="F555" s="75">
        <f>F556</f>
        <v>155000</v>
      </c>
      <c r="G555" s="75">
        <f>G556</f>
        <v>289644</v>
      </c>
      <c r="H555" s="137">
        <f>F555/E555*100</f>
        <v>51.666666666666671</v>
      </c>
      <c r="I555" s="3"/>
      <c r="J555" s="6"/>
      <c r="K555" s="148"/>
      <c r="L555" s="149"/>
      <c r="M555" s="148"/>
    </row>
    <row r="556" spans="1:13" ht="16.5" x14ac:dyDescent="0.35">
      <c r="A556" s="3"/>
      <c r="B556" s="4">
        <v>32</v>
      </c>
      <c r="C556" s="3" t="s">
        <v>141</v>
      </c>
      <c r="D556" s="3"/>
      <c r="E556" s="75">
        <f>E557+E560</f>
        <v>300000</v>
      </c>
      <c r="F556" s="75">
        <f>F557+F560</f>
        <v>155000</v>
      </c>
      <c r="G556" s="75">
        <f>G557+G560</f>
        <v>289644</v>
      </c>
      <c r="H556" s="137">
        <f>F556/E556*100</f>
        <v>51.666666666666671</v>
      </c>
      <c r="I556" s="3"/>
      <c r="J556" s="6"/>
      <c r="K556" s="148"/>
      <c r="L556" s="149"/>
      <c r="M556" s="148"/>
    </row>
    <row r="557" spans="1:13" ht="16.5" x14ac:dyDescent="0.35">
      <c r="A557" s="3"/>
      <c r="B557" s="5">
        <v>322</v>
      </c>
      <c r="C557" s="3" t="s">
        <v>150</v>
      </c>
      <c r="D557" s="3"/>
      <c r="E557" s="75">
        <f>E558</f>
        <v>250000</v>
      </c>
      <c r="F557" s="75">
        <f>F558</f>
        <v>50000</v>
      </c>
      <c r="G557" s="75">
        <f>G558</f>
        <v>0</v>
      </c>
      <c r="H557" s="137">
        <f t="shared" ref="H557" si="36">F557/E557*100</f>
        <v>20</v>
      </c>
      <c r="I557" s="3"/>
      <c r="J557" s="6"/>
      <c r="K557" s="148"/>
      <c r="L557" s="150"/>
      <c r="M557" s="148"/>
    </row>
    <row r="558" spans="1:13" ht="16.5" x14ac:dyDescent="0.35">
      <c r="A558" s="3"/>
      <c r="B558" s="76"/>
      <c r="C558" s="3"/>
      <c r="D558" s="3"/>
      <c r="E558" s="74">
        <v>250000</v>
      </c>
      <c r="F558" s="74">
        <v>50000</v>
      </c>
      <c r="G558" s="74"/>
      <c r="H558" s="137"/>
      <c r="I558" s="3"/>
      <c r="J558" s="134"/>
      <c r="K558" s="148"/>
      <c r="L558" s="151"/>
      <c r="M558" s="148"/>
    </row>
    <row r="559" spans="1:13" ht="16.5" x14ac:dyDescent="0.35">
      <c r="A559" s="3"/>
      <c r="B559" s="76"/>
      <c r="C559" s="3"/>
      <c r="D559" s="3"/>
      <c r="E559" s="74"/>
      <c r="F559" s="74">
        <v>0</v>
      </c>
      <c r="G559" s="74"/>
      <c r="H559" s="137"/>
      <c r="I559" s="3"/>
      <c r="J559" s="6"/>
      <c r="K559" s="146"/>
      <c r="L559" s="147"/>
      <c r="M559" s="146"/>
    </row>
    <row r="560" spans="1:13" ht="16.5" x14ac:dyDescent="0.35">
      <c r="A560" s="3"/>
      <c r="B560" s="5">
        <v>323</v>
      </c>
      <c r="C560" s="3" t="s">
        <v>151</v>
      </c>
      <c r="D560" s="3"/>
      <c r="E560" s="75">
        <f>E561</f>
        <v>50000</v>
      </c>
      <c r="F560" s="75">
        <f>F561</f>
        <v>105000</v>
      </c>
      <c r="G560" s="75">
        <f>G561</f>
        <v>289644</v>
      </c>
      <c r="H560" s="137">
        <f t="shared" ref="H560:H569" si="37">F560/E560*100</f>
        <v>210</v>
      </c>
      <c r="I560" s="3"/>
      <c r="J560" s="6"/>
      <c r="K560" s="148"/>
      <c r="L560" s="149"/>
      <c r="M560" s="148"/>
    </row>
    <row r="561" spans="1:13" ht="16.5" x14ac:dyDescent="0.35">
      <c r="A561" s="3"/>
      <c r="B561" s="76"/>
      <c r="C561" s="3"/>
      <c r="D561" s="3"/>
      <c r="E561" s="74">
        <v>50000</v>
      </c>
      <c r="F561" s="74">
        <v>105000</v>
      </c>
      <c r="G561" s="74">
        <v>289644</v>
      </c>
      <c r="H561" s="137">
        <f t="shared" si="37"/>
        <v>210</v>
      </c>
      <c r="I561" s="3"/>
      <c r="J561" s="6"/>
      <c r="K561" s="148"/>
      <c r="L561" s="150"/>
      <c r="M561" s="148"/>
    </row>
    <row r="562" spans="1:13" ht="16.5" x14ac:dyDescent="0.35">
      <c r="A562" s="3"/>
      <c r="B562" s="76"/>
      <c r="C562" s="3"/>
      <c r="D562" s="3"/>
      <c r="E562" s="75"/>
      <c r="F562" s="75"/>
      <c r="G562" s="75"/>
      <c r="H562" s="137"/>
      <c r="I562" s="3"/>
      <c r="J562" s="6"/>
      <c r="K562" s="148"/>
      <c r="L562" s="151"/>
      <c r="M562" s="148"/>
    </row>
    <row r="563" spans="1:13" x14ac:dyDescent="0.35">
      <c r="A563" s="3" t="s">
        <v>173</v>
      </c>
      <c r="B563" s="5"/>
      <c r="C563" s="3"/>
      <c r="D563" s="3"/>
      <c r="E563" s="75">
        <f>E564</f>
        <v>200000</v>
      </c>
      <c r="F563" s="75">
        <f>F564</f>
        <v>200000</v>
      </c>
      <c r="G563" s="75">
        <f>G564</f>
        <v>549241</v>
      </c>
      <c r="H563" s="137">
        <f t="shared" si="37"/>
        <v>100</v>
      </c>
      <c r="I563" s="3"/>
      <c r="J563" s="6"/>
      <c r="K563" s="3"/>
      <c r="L563" s="3"/>
      <c r="M563" s="3"/>
    </row>
    <row r="564" spans="1:13" x14ac:dyDescent="0.35">
      <c r="A564" s="3"/>
      <c r="B564" s="4">
        <v>32</v>
      </c>
      <c r="C564" s="3" t="s">
        <v>141</v>
      </c>
      <c r="D564" s="3"/>
      <c r="E564" s="75">
        <f>E565+E568</f>
        <v>200000</v>
      </c>
      <c r="F564" s="75">
        <f>F565+F568</f>
        <v>200000</v>
      </c>
      <c r="G564" s="75">
        <f>G565+G568</f>
        <v>549241</v>
      </c>
      <c r="H564" s="137">
        <f t="shared" si="37"/>
        <v>100</v>
      </c>
      <c r="I564" s="3"/>
      <c r="J564" s="6"/>
      <c r="K564" s="3"/>
      <c r="L564" s="3"/>
      <c r="M564" s="3"/>
    </row>
    <row r="565" spans="1:13" x14ac:dyDescent="0.35">
      <c r="A565" s="3"/>
      <c r="B565" s="5">
        <v>322</v>
      </c>
      <c r="C565" s="3" t="s">
        <v>150</v>
      </c>
      <c r="D565" s="3"/>
      <c r="E565" s="75">
        <f>SUM(E566:E567)</f>
        <v>100000</v>
      </c>
      <c r="F565" s="75">
        <f>SUM(F566:F567)</f>
        <v>100000</v>
      </c>
      <c r="G565" s="75">
        <f>SUM(G566:G567)</f>
        <v>0</v>
      </c>
      <c r="H565" s="137">
        <f t="shared" si="37"/>
        <v>100</v>
      </c>
      <c r="I565" s="3"/>
      <c r="J565" s="6"/>
      <c r="K565" s="3"/>
      <c r="L565" s="3"/>
      <c r="M565" s="3"/>
    </row>
    <row r="566" spans="1:13" x14ac:dyDescent="0.35">
      <c r="A566" s="3"/>
      <c r="B566" s="76"/>
      <c r="C566" s="3"/>
      <c r="D566" s="3"/>
      <c r="E566" s="74">
        <v>100000</v>
      </c>
      <c r="F566" s="74">
        <v>100000</v>
      </c>
      <c r="G566" s="74"/>
      <c r="H566" s="137">
        <f t="shared" si="37"/>
        <v>100</v>
      </c>
      <c r="I566" s="3"/>
      <c r="J566" s="6"/>
      <c r="K566" s="3"/>
      <c r="L566" s="3"/>
      <c r="M566" s="3"/>
    </row>
    <row r="567" spans="1:13" x14ac:dyDescent="0.35">
      <c r="A567" s="3"/>
      <c r="B567" s="76"/>
      <c r="C567" s="3"/>
      <c r="D567" s="3"/>
      <c r="E567" s="74"/>
      <c r="F567" s="74">
        <v>0</v>
      </c>
      <c r="G567" s="74"/>
      <c r="H567" s="137"/>
      <c r="I567" s="3"/>
      <c r="J567" s="6"/>
      <c r="K567" s="3"/>
      <c r="L567" s="3"/>
      <c r="M567" s="3"/>
    </row>
    <row r="568" spans="1:13" x14ac:dyDescent="0.35">
      <c r="A568" s="3"/>
      <c r="B568" s="5">
        <v>323</v>
      </c>
      <c r="C568" s="3" t="s">
        <v>151</v>
      </c>
      <c r="D568" s="3"/>
      <c r="E568" s="75">
        <f>E569</f>
        <v>100000</v>
      </c>
      <c r="F568" s="75">
        <f>F569</f>
        <v>100000</v>
      </c>
      <c r="G568" s="75">
        <f>G569</f>
        <v>549241</v>
      </c>
      <c r="H568" s="137">
        <f t="shared" si="37"/>
        <v>100</v>
      </c>
      <c r="I568" s="3"/>
      <c r="J568" s="6"/>
      <c r="K568" s="3"/>
      <c r="L568" s="3"/>
      <c r="M568" s="3"/>
    </row>
    <row r="569" spans="1:13" x14ac:dyDescent="0.35">
      <c r="A569" s="3"/>
      <c r="B569" s="76"/>
      <c r="C569" s="3"/>
      <c r="D569" s="3"/>
      <c r="E569" s="74">
        <v>100000</v>
      </c>
      <c r="F569" s="74">
        <v>100000</v>
      </c>
      <c r="G569" s="74">
        <v>549241</v>
      </c>
      <c r="H569" s="137">
        <f t="shared" si="37"/>
        <v>100</v>
      </c>
      <c r="I569" s="3"/>
      <c r="J569" s="6"/>
      <c r="K569" s="3"/>
      <c r="L569" s="3"/>
      <c r="M569" s="3"/>
    </row>
    <row r="570" spans="1:13" x14ac:dyDescent="0.35">
      <c r="A570" s="3"/>
      <c r="B570" s="4"/>
      <c r="C570" s="3"/>
      <c r="D570" s="3"/>
      <c r="E570" s="75"/>
      <c r="F570" s="75"/>
      <c r="G570" s="75"/>
      <c r="H570" s="137"/>
      <c r="I570" s="3"/>
      <c r="J570" s="6"/>
      <c r="K570" s="3"/>
      <c r="L570" s="3"/>
      <c r="M570" s="3"/>
    </row>
    <row r="571" spans="1:13" x14ac:dyDescent="0.35">
      <c r="A571" s="3"/>
      <c r="B571" s="4"/>
      <c r="C571" s="3"/>
      <c r="D571" s="3"/>
      <c r="E571" s="75"/>
      <c r="F571" s="75"/>
      <c r="G571" s="75"/>
      <c r="H571" s="137"/>
      <c r="I571" s="3"/>
      <c r="J571" s="6"/>
      <c r="K571" s="3"/>
      <c r="L571" s="3"/>
      <c r="M571" s="3"/>
    </row>
    <row r="572" spans="1:13" x14ac:dyDescent="0.35">
      <c r="A572" s="3" t="s">
        <v>174</v>
      </c>
      <c r="B572" s="5"/>
      <c r="C572" s="3"/>
      <c r="D572" s="3"/>
      <c r="E572" s="75">
        <f>E573</f>
        <v>100000</v>
      </c>
      <c r="F572" s="75">
        <f>F573</f>
        <v>40000</v>
      </c>
      <c r="G572" s="75">
        <f>G573</f>
        <v>210669</v>
      </c>
      <c r="H572" s="137">
        <f t="shared" ref="H572:H574" si="38">F572/E572*100</f>
        <v>40</v>
      </c>
      <c r="I572" s="3"/>
      <c r="J572" s="6"/>
      <c r="K572" s="3"/>
      <c r="L572" s="3"/>
      <c r="M572" s="3"/>
    </row>
    <row r="573" spans="1:13" x14ac:dyDescent="0.35">
      <c r="A573" s="3"/>
      <c r="B573" s="4">
        <v>32</v>
      </c>
      <c r="C573" s="3" t="s">
        <v>141</v>
      </c>
      <c r="D573" s="3"/>
      <c r="E573" s="75">
        <f>E574+E578</f>
        <v>100000</v>
      </c>
      <c r="F573" s="75">
        <f>F574+F578</f>
        <v>40000</v>
      </c>
      <c r="G573" s="75">
        <f>G574+G578</f>
        <v>210669</v>
      </c>
      <c r="H573" s="137">
        <f t="shared" si="38"/>
        <v>40</v>
      </c>
      <c r="I573" s="3"/>
      <c r="J573" s="134"/>
      <c r="K573" s="75"/>
      <c r="L573" s="3"/>
      <c r="M573" s="3"/>
    </row>
    <row r="574" spans="1:13" x14ac:dyDescent="0.35">
      <c r="A574" s="3"/>
      <c r="B574" s="5">
        <v>322</v>
      </c>
      <c r="C574" s="3" t="s">
        <v>150</v>
      </c>
      <c r="D574" s="3"/>
      <c r="E574" s="75">
        <f>E576</f>
        <v>50000</v>
      </c>
      <c r="F574" s="75">
        <f>F576</f>
        <v>0</v>
      </c>
      <c r="G574" s="75">
        <f>G576</f>
        <v>0</v>
      </c>
      <c r="H574" s="137">
        <f t="shared" si="38"/>
        <v>0</v>
      </c>
      <c r="I574" s="3"/>
      <c r="J574" s="6"/>
      <c r="K574" s="75"/>
      <c r="L574" s="3"/>
      <c r="M574" s="3"/>
    </row>
    <row r="575" spans="1:13" x14ac:dyDescent="0.35">
      <c r="A575" s="3"/>
      <c r="B575" s="76"/>
      <c r="C575" s="3"/>
      <c r="D575" s="3"/>
      <c r="E575" s="75"/>
      <c r="F575" s="75"/>
      <c r="G575" s="75"/>
      <c r="H575" s="137"/>
      <c r="I575" s="3"/>
      <c r="J575" s="6"/>
      <c r="K575" s="75"/>
      <c r="L575" s="3"/>
      <c r="M575" s="3"/>
    </row>
    <row r="576" spans="1:13" x14ac:dyDescent="0.35">
      <c r="A576" s="3"/>
      <c r="B576" s="76"/>
      <c r="C576" s="3"/>
      <c r="D576" s="3"/>
      <c r="E576" s="74">
        <v>50000</v>
      </c>
      <c r="F576" s="74">
        <v>0</v>
      </c>
      <c r="G576" s="74"/>
      <c r="H576" s="137">
        <f t="shared" ref="H576:H578" si="39">F576/E576*100</f>
        <v>0</v>
      </c>
      <c r="I576" s="3"/>
      <c r="J576" s="6"/>
      <c r="K576" s="75"/>
      <c r="L576" s="3"/>
      <c r="M576" s="3"/>
    </row>
    <row r="577" spans="1:13" x14ac:dyDescent="0.35">
      <c r="A577" s="3"/>
      <c r="B577" s="5">
        <v>323</v>
      </c>
      <c r="C577" s="3" t="s">
        <v>151</v>
      </c>
      <c r="D577" s="3"/>
      <c r="E577" s="75">
        <f>E578</f>
        <v>50000</v>
      </c>
      <c r="F577" s="75">
        <f>F578</f>
        <v>40000</v>
      </c>
      <c r="G577" s="75">
        <f>G578</f>
        <v>210669</v>
      </c>
      <c r="H577" s="137">
        <f t="shared" si="39"/>
        <v>80</v>
      </c>
      <c r="I577" s="3"/>
      <c r="J577" s="6"/>
      <c r="K577" s="75"/>
      <c r="L577" s="3"/>
      <c r="M577" s="3"/>
    </row>
    <row r="578" spans="1:13" x14ac:dyDescent="0.35">
      <c r="A578" s="3"/>
      <c r="B578" s="76"/>
      <c r="C578" s="3"/>
      <c r="D578" s="3"/>
      <c r="E578" s="74">
        <v>50000</v>
      </c>
      <c r="F578" s="74">
        <v>40000</v>
      </c>
      <c r="G578" s="74">
        <v>210669</v>
      </c>
      <c r="H578" s="137">
        <f t="shared" si="39"/>
        <v>80</v>
      </c>
      <c r="I578" s="3"/>
      <c r="J578" s="6"/>
      <c r="K578" s="75"/>
      <c r="L578" s="3"/>
      <c r="M578" s="3"/>
    </row>
    <row r="579" spans="1:13" x14ac:dyDescent="0.35">
      <c r="A579" s="3"/>
      <c r="B579" s="76"/>
      <c r="C579" s="3"/>
      <c r="D579" s="3"/>
      <c r="E579" s="75"/>
      <c r="F579" s="75"/>
      <c r="G579" s="75"/>
      <c r="H579" s="137"/>
      <c r="I579" s="3"/>
      <c r="J579" s="6"/>
      <c r="K579" s="75"/>
      <c r="L579" s="3"/>
      <c r="M579" s="3"/>
    </row>
    <row r="580" spans="1:13" x14ac:dyDescent="0.35">
      <c r="A580" s="3" t="s">
        <v>175</v>
      </c>
      <c r="B580" s="76"/>
      <c r="C580" s="3"/>
      <c r="D580" s="3"/>
      <c r="E580" s="75">
        <f t="shared" ref="E580:G582" si="40">E581</f>
        <v>800000</v>
      </c>
      <c r="F580" s="75">
        <f t="shared" si="40"/>
        <v>800000</v>
      </c>
      <c r="G580" s="75">
        <f t="shared" si="40"/>
        <v>632389</v>
      </c>
      <c r="H580" s="137">
        <f t="shared" ref="H580:H583" si="41">F580/E580*100</f>
        <v>100</v>
      </c>
      <c r="I580" s="3"/>
      <c r="J580" s="6"/>
      <c r="K580" s="75"/>
      <c r="L580" s="3"/>
      <c r="M580" s="3"/>
    </row>
    <row r="581" spans="1:13" x14ac:dyDescent="0.35">
      <c r="A581" s="3"/>
      <c r="B581" s="4">
        <v>32</v>
      </c>
      <c r="C581" s="3" t="s">
        <v>141</v>
      </c>
      <c r="D581" s="3"/>
      <c r="E581" s="75">
        <f t="shared" si="40"/>
        <v>800000</v>
      </c>
      <c r="F581" s="75">
        <f t="shared" si="40"/>
        <v>800000</v>
      </c>
      <c r="G581" s="75">
        <f t="shared" si="40"/>
        <v>632389</v>
      </c>
      <c r="H581" s="137">
        <f t="shared" si="41"/>
        <v>100</v>
      </c>
      <c r="I581" s="3"/>
      <c r="J581" s="11"/>
      <c r="K581" s="75"/>
      <c r="L581" s="3"/>
      <c r="M581" s="3"/>
    </row>
    <row r="582" spans="1:13" x14ac:dyDescent="0.35">
      <c r="A582" s="3"/>
      <c r="B582" s="5">
        <v>323</v>
      </c>
      <c r="C582" s="3" t="s">
        <v>151</v>
      </c>
      <c r="D582" s="3"/>
      <c r="E582" s="75">
        <f t="shared" si="40"/>
        <v>800000</v>
      </c>
      <c r="F582" s="75">
        <f t="shared" si="40"/>
        <v>800000</v>
      </c>
      <c r="G582" s="75">
        <f t="shared" si="40"/>
        <v>632389</v>
      </c>
      <c r="H582" s="137">
        <f t="shared" si="41"/>
        <v>100</v>
      </c>
      <c r="I582" s="3"/>
      <c r="J582" s="11"/>
      <c r="K582" s="3"/>
      <c r="L582" s="3"/>
      <c r="M582" s="3"/>
    </row>
    <row r="583" spans="1:13" x14ac:dyDescent="0.35">
      <c r="A583" s="3"/>
      <c r="B583" s="76"/>
      <c r="C583" s="3"/>
      <c r="D583" s="3"/>
      <c r="E583" s="74">
        <v>800000</v>
      </c>
      <c r="F583" s="74">
        <v>800000</v>
      </c>
      <c r="G583" s="74">
        <v>632389</v>
      </c>
      <c r="H583" s="137">
        <f t="shared" si="41"/>
        <v>100</v>
      </c>
      <c r="I583" s="3"/>
      <c r="J583" s="11"/>
      <c r="K583" s="3"/>
      <c r="L583" s="3"/>
      <c r="M583" s="3"/>
    </row>
    <row r="584" spans="1:13" x14ac:dyDescent="0.35">
      <c r="A584" s="3"/>
      <c r="B584" s="76"/>
      <c r="C584" s="3"/>
      <c r="D584" s="3"/>
      <c r="E584" s="75"/>
      <c r="F584" s="75"/>
      <c r="G584" s="75"/>
      <c r="H584" s="137"/>
      <c r="I584" s="3"/>
      <c r="J584" s="136"/>
      <c r="K584" s="3"/>
      <c r="L584" s="3"/>
      <c r="M584" s="3"/>
    </row>
    <row r="585" spans="1:13" x14ac:dyDescent="0.35">
      <c r="A585" s="3" t="s">
        <v>176</v>
      </c>
      <c r="B585" s="76"/>
      <c r="C585" s="3"/>
      <c r="D585" s="3"/>
      <c r="E585" s="75">
        <f t="shared" ref="E585:G587" si="42">E586</f>
        <v>50000</v>
      </c>
      <c r="F585" s="75">
        <f t="shared" si="42"/>
        <v>50000</v>
      </c>
      <c r="G585" s="75">
        <f t="shared" si="42"/>
        <v>32265</v>
      </c>
      <c r="H585" s="137">
        <f t="shared" ref="H585:H588" si="43">F585/E585*100</f>
        <v>100</v>
      </c>
      <c r="I585" s="3"/>
      <c r="J585" s="6"/>
      <c r="K585" s="3"/>
      <c r="L585" s="3"/>
      <c r="M585" s="3"/>
    </row>
    <row r="586" spans="1:13" x14ac:dyDescent="0.35">
      <c r="A586" s="3"/>
      <c r="B586" s="4">
        <v>32</v>
      </c>
      <c r="C586" s="3" t="s">
        <v>141</v>
      </c>
      <c r="D586" s="3"/>
      <c r="E586" s="75">
        <f t="shared" si="42"/>
        <v>50000</v>
      </c>
      <c r="F586" s="75">
        <f t="shared" si="42"/>
        <v>50000</v>
      </c>
      <c r="G586" s="75">
        <f t="shared" si="42"/>
        <v>32265</v>
      </c>
      <c r="H586" s="137">
        <f t="shared" si="43"/>
        <v>100</v>
      </c>
      <c r="I586" s="3"/>
      <c r="J586" s="6"/>
      <c r="K586" s="3"/>
      <c r="L586" s="3"/>
      <c r="M586" s="3"/>
    </row>
    <row r="587" spans="1:13" x14ac:dyDescent="0.35">
      <c r="A587" s="3"/>
      <c r="B587" s="5">
        <v>323</v>
      </c>
      <c r="C587" s="3" t="s">
        <v>177</v>
      </c>
      <c r="D587" s="3"/>
      <c r="E587" s="75">
        <f t="shared" si="42"/>
        <v>50000</v>
      </c>
      <c r="F587" s="75">
        <f t="shared" si="42"/>
        <v>50000</v>
      </c>
      <c r="G587" s="75">
        <f t="shared" si="42"/>
        <v>32265</v>
      </c>
      <c r="H587" s="137">
        <f t="shared" si="43"/>
        <v>100</v>
      </c>
      <c r="I587" s="3"/>
      <c r="J587" s="6"/>
      <c r="K587" s="3"/>
      <c r="L587" s="3"/>
      <c r="M587" s="3"/>
    </row>
    <row r="588" spans="1:13" x14ac:dyDescent="0.35">
      <c r="A588" s="3"/>
      <c r="B588" s="76"/>
      <c r="C588" s="3"/>
      <c r="D588" s="3"/>
      <c r="E588" s="74">
        <v>50000</v>
      </c>
      <c r="F588" s="74">
        <v>50000</v>
      </c>
      <c r="G588" s="74">
        <v>32265</v>
      </c>
      <c r="H588" s="137">
        <f t="shared" si="43"/>
        <v>100</v>
      </c>
      <c r="I588" s="3"/>
      <c r="J588" s="6"/>
      <c r="K588" s="3"/>
      <c r="L588" s="3"/>
      <c r="M588" s="3"/>
    </row>
    <row r="589" spans="1:13" x14ac:dyDescent="0.35">
      <c r="A589" s="3"/>
      <c r="B589" s="5"/>
      <c r="C589" s="3"/>
      <c r="D589" s="3"/>
      <c r="E589" s="75"/>
      <c r="F589" s="75"/>
      <c r="G589" s="75"/>
      <c r="H589" s="137"/>
      <c r="I589" s="3"/>
      <c r="J589" s="6"/>
      <c r="K589" s="3"/>
      <c r="L589" s="3"/>
      <c r="M589" s="3"/>
    </row>
    <row r="590" spans="1:13" x14ac:dyDescent="0.35">
      <c r="A590" s="3"/>
      <c r="B590" s="76"/>
      <c r="C590" s="3"/>
      <c r="D590" s="3"/>
      <c r="E590" s="75"/>
      <c r="F590" s="75"/>
      <c r="G590" s="75"/>
      <c r="H590" s="137"/>
      <c r="I590" s="3"/>
      <c r="J590" s="6"/>
      <c r="K590" s="3"/>
      <c r="L590" s="3"/>
      <c r="M590" s="3"/>
    </row>
    <row r="591" spans="1:13" x14ac:dyDescent="0.35">
      <c r="A591" s="63" t="s">
        <v>256</v>
      </c>
      <c r="B591" s="63"/>
      <c r="C591" s="63"/>
      <c r="D591" s="63"/>
      <c r="E591" s="73">
        <f>E593+E602+E610+E612</f>
        <v>2460000</v>
      </c>
      <c r="F591" s="73">
        <f>F593+F602+F610+F612</f>
        <v>850000</v>
      </c>
      <c r="G591" s="73">
        <f>G593+G602+G610+G612</f>
        <v>1039387</v>
      </c>
      <c r="H591" s="129">
        <f>F591*100/E591</f>
        <v>34.552845528455286</v>
      </c>
      <c r="I591" s="3"/>
      <c r="J591" s="6"/>
      <c r="K591" s="3"/>
      <c r="L591" s="3"/>
      <c r="M591" s="3"/>
    </row>
    <row r="592" spans="1:13" x14ac:dyDescent="0.35">
      <c r="A592" s="3" t="s">
        <v>178</v>
      </c>
      <c r="B592" s="3"/>
      <c r="C592" s="3"/>
      <c r="D592" s="3"/>
      <c r="E592" s="75"/>
      <c r="F592" s="75">
        <f>F593</f>
        <v>50000</v>
      </c>
      <c r="G592" s="75">
        <f>G593</f>
        <v>154515</v>
      </c>
      <c r="H592" s="137"/>
      <c r="I592" s="3"/>
      <c r="J592" s="6"/>
      <c r="K592" s="3"/>
      <c r="L592" s="3"/>
      <c r="M592" s="3"/>
    </row>
    <row r="593" spans="1:13" x14ac:dyDescent="0.35">
      <c r="A593" s="3"/>
      <c r="B593" s="4">
        <v>37</v>
      </c>
      <c r="C593" s="3" t="s">
        <v>179</v>
      </c>
      <c r="D593" s="3"/>
      <c r="E593" s="75">
        <f>E594</f>
        <v>330000</v>
      </c>
      <c r="F593" s="75">
        <f>F594+F602</f>
        <v>50000</v>
      </c>
      <c r="G593" s="75">
        <f>G594</f>
        <v>154515</v>
      </c>
      <c r="H593" s="137">
        <f>F593/E593*100</f>
        <v>15.151515151515152</v>
      </c>
      <c r="I593" s="3"/>
      <c r="J593" s="6"/>
      <c r="K593" s="3"/>
      <c r="L593" s="3"/>
      <c r="M593" s="3"/>
    </row>
    <row r="594" spans="1:13" x14ac:dyDescent="0.35">
      <c r="A594" s="3"/>
      <c r="B594" s="5">
        <v>372</v>
      </c>
      <c r="C594" s="3" t="s">
        <v>180</v>
      </c>
      <c r="D594" s="3"/>
      <c r="E594" s="75">
        <f>SUM(E595:E600)</f>
        <v>330000</v>
      </c>
      <c r="F594" s="75">
        <f>SUM(F595:F600)</f>
        <v>50000</v>
      </c>
      <c r="G594" s="75">
        <f>SUM(G595:G600)</f>
        <v>154515</v>
      </c>
      <c r="H594" s="137">
        <f>F594/E594*100</f>
        <v>15.151515151515152</v>
      </c>
      <c r="I594" s="3"/>
      <c r="J594" s="6"/>
      <c r="K594" s="3"/>
      <c r="L594" s="3"/>
      <c r="M594" s="3"/>
    </row>
    <row r="595" spans="1:13" x14ac:dyDescent="0.35">
      <c r="A595" s="3"/>
      <c r="B595" s="76"/>
      <c r="C595" s="3"/>
      <c r="D595" s="3"/>
      <c r="E595" s="74">
        <v>330000</v>
      </c>
      <c r="F595" s="74">
        <v>50000</v>
      </c>
      <c r="G595" s="74">
        <v>154515</v>
      </c>
      <c r="H595" s="137">
        <f>F595/E595*100</f>
        <v>15.151515151515152</v>
      </c>
      <c r="I595" s="3"/>
      <c r="J595" s="6"/>
      <c r="K595" s="3"/>
      <c r="L595" s="3"/>
      <c r="M595" s="3"/>
    </row>
    <row r="596" spans="1:13" x14ac:dyDescent="0.35">
      <c r="A596" s="3"/>
      <c r="B596" s="76"/>
      <c r="C596" s="3"/>
      <c r="D596" s="3"/>
      <c r="E596" s="75"/>
      <c r="F596" s="75"/>
      <c r="G596" s="75"/>
      <c r="H596" s="180"/>
      <c r="I596" s="3"/>
      <c r="J596" s="6"/>
      <c r="K596" s="3"/>
      <c r="L596" s="3"/>
      <c r="M596" s="3"/>
    </row>
    <row r="597" spans="1:13" x14ac:dyDescent="0.35">
      <c r="A597" s="3"/>
      <c r="B597" s="76"/>
      <c r="C597" s="3"/>
      <c r="D597" s="3"/>
      <c r="E597" s="75"/>
      <c r="F597" s="75"/>
      <c r="G597" s="75"/>
      <c r="H597" s="180"/>
      <c r="I597" s="3"/>
      <c r="J597" s="6"/>
      <c r="K597" s="3"/>
      <c r="L597" s="3"/>
      <c r="M597" s="3"/>
    </row>
    <row r="598" spans="1:13" x14ac:dyDescent="0.35">
      <c r="A598" s="3"/>
      <c r="B598" s="76"/>
      <c r="C598" s="3"/>
      <c r="D598" s="3"/>
      <c r="E598" s="75"/>
      <c r="F598" s="75"/>
      <c r="G598" s="75"/>
      <c r="H598" s="180"/>
      <c r="I598" s="3"/>
      <c r="J598" s="6"/>
      <c r="K598" s="3"/>
      <c r="L598" s="3"/>
      <c r="M598" s="3"/>
    </row>
    <row r="599" spans="1:13" x14ac:dyDescent="0.35">
      <c r="A599" s="3"/>
      <c r="B599" s="76"/>
      <c r="C599" s="3"/>
      <c r="D599" s="3"/>
      <c r="E599" s="75"/>
      <c r="F599" s="75"/>
      <c r="G599" s="75"/>
      <c r="H599" s="180"/>
      <c r="I599" s="3"/>
      <c r="J599" s="6"/>
      <c r="K599" s="3"/>
      <c r="L599" s="3"/>
      <c r="M599" s="3"/>
    </row>
    <row r="600" spans="1:13" x14ac:dyDescent="0.35">
      <c r="A600" s="3"/>
      <c r="B600" s="76"/>
      <c r="C600" s="3"/>
      <c r="D600" s="3"/>
      <c r="E600" s="75"/>
      <c r="F600" s="75"/>
      <c r="G600" s="75"/>
      <c r="H600" s="180"/>
      <c r="I600" s="3"/>
      <c r="J600" s="6"/>
      <c r="K600" s="3"/>
      <c r="L600" s="3"/>
      <c r="M600" s="3"/>
    </row>
    <row r="601" spans="1:13" x14ac:dyDescent="0.35">
      <c r="A601" s="3" t="s">
        <v>181</v>
      </c>
      <c r="B601" s="3"/>
      <c r="C601" s="3"/>
      <c r="D601" s="3"/>
      <c r="E601" s="75"/>
      <c r="F601" s="75">
        <f>F602</f>
        <v>0</v>
      </c>
      <c r="G601" s="75"/>
      <c r="H601" s="137"/>
      <c r="I601" s="3"/>
      <c r="J601" s="11"/>
      <c r="K601" s="3"/>
      <c r="L601" s="3"/>
      <c r="M601" s="3"/>
    </row>
    <row r="602" spans="1:13" x14ac:dyDescent="0.35">
      <c r="A602" s="3"/>
      <c r="B602" s="4">
        <v>37</v>
      </c>
      <c r="C602" s="3" t="s">
        <v>179</v>
      </c>
      <c r="D602" s="3"/>
      <c r="E602" s="75">
        <f>E603</f>
        <v>80000</v>
      </c>
      <c r="F602" s="75">
        <f>F603</f>
        <v>0</v>
      </c>
      <c r="G602" s="75">
        <f>G603</f>
        <v>66180</v>
      </c>
      <c r="H602" s="137">
        <f>F602/E602*100</f>
        <v>0</v>
      </c>
      <c r="I602" s="3"/>
      <c r="J602" s="11"/>
      <c r="K602" s="3"/>
      <c r="L602" s="3"/>
      <c r="M602" s="3"/>
    </row>
    <row r="603" spans="1:13" x14ac:dyDescent="0.35">
      <c r="A603" s="3"/>
      <c r="B603" s="5">
        <v>372</v>
      </c>
      <c r="C603" s="3" t="s">
        <v>180</v>
      </c>
      <c r="D603" s="3"/>
      <c r="E603" s="75">
        <f>E604</f>
        <v>80000</v>
      </c>
      <c r="F603" s="75">
        <f>F604</f>
        <v>0</v>
      </c>
      <c r="G603" s="75">
        <f>G604</f>
        <v>66180</v>
      </c>
      <c r="H603" s="137">
        <f>F603/E603*100</f>
        <v>0</v>
      </c>
      <c r="I603" s="3"/>
      <c r="J603" s="11"/>
      <c r="K603" s="3"/>
      <c r="L603" s="3"/>
      <c r="M603" s="3"/>
    </row>
    <row r="604" spans="1:13" x14ac:dyDescent="0.35">
      <c r="A604" s="3"/>
      <c r="B604" s="76"/>
      <c r="C604" s="3"/>
      <c r="D604" s="3"/>
      <c r="E604" s="74">
        <v>80000</v>
      </c>
      <c r="F604" s="74">
        <v>0</v>
      </c>
      <c r="G604" s="74">
        <v>66180</v>
      </c>
      <c r="H604" s="137">
        <f>F604/E604*100</f>
        <v>0</v>
      </c>
      <c r="I604" s="3"/>
      <c r="J604" s="6"/>
      <c r="K604" s="3"/>
      <c r="L604" s="3"/>
      <c r="M604" s="3"/>
    </row>
    <row r="605" spans="1:13" x14ac:dyDescent="0.35">
      <c r="A605" s="3"/>
      <c r="B605" s="76"/>
      <c r="C605" s="3"/>
      <c r="D605" s="3"/>
      <c r="E605" s="74"/>
      <c r="F605" s="74">
        <v>0</v>
      </c>
      <c r="G605" s="74"/>
      <c r="H605" s="137"/>
      <c r="I605" s="3"/>
      <c r="J605" s="6"/>
      <c r="K605" s="3"/>
      <c r="L605" s="3"/>
      <c r="M605" s="3"/>
    </row>
    <row r="606" spans="1:13" x14ac:dyDescent="0.35">
      <c r="A606" s="177"/>
      <c r="B606" s="177"/>
      <c r="C606" s="177"/>
      <c r="D606" s="177"/>
      <c r="E606" s="30"/>
      <c r="F606" s="30"/>
      <c r="G606" s="30"/>
      <c r="H606" s="178"/>
      <c r="I606" s="3"/>
      <c r="J606" s="6"/>
      <c r="K606" s="3"/>
      <c r="L606" s="3"/>
      <c r="M606" s="3"/>
    </row>
    <row r="607" spans="1:13" x14ac:dyDescent="0.35">
      <c r="A607" s="3" t="s">
        <v>257</v>
      </c>
      <c r="B607" s="3"/>
      <c r="C607" s="3"/>
      <c r="D607" s="3"/>
      <c r="E607" s="75">
        <f t="shared" ref="E607:G608" si="44">E608</f>
        <v>550000</v>
      </c>
      <c r="F607" s="75">
        <f t="shared" si="44"/>
        <v>500000</v>
      </c>
      <c r="G607" s="75">
        <f t="shared" si="44"/>
        <v>486550</v>
      </c>
      <c r="H607" s="137"/>
      <c r="I607" s="3"/>
      <c r="J607" s="6"/>
      <c r="K607" s="3"/>
      <c r="L607" s="3"/>
      <c r="M607" s="3"/>
    </row>
    <row r="608" spans="1:13" x14ac:dyDescent="0.35">
      <c r="A608" s="3"/>
      <c r="B608" s="4">
        <v>37</v>
      </c>
      <c r="C608" s="3" t="s">
        <v>179</v>
      </c>
      <c r="D608" s="3"/>
      <c r="E608" s="75">
        <f t="shared" si="44"/>
        <v>550000</v>
      </c>
      <c r="F608" s="75">
        <f t="shared" si="44"/>
        <v>500000</v>
      </c>
      <c r="G608" s="75">
        <f t="shared" si="44"/>
        <v>486550</v>
      </c>
      <c r="H608" s="137">
        <f>F608/E608*100</f>
        <v>90.909090909090907</v>
      </c>
      <c r="I608" s="3"/>
      <c r="J608" s="6"/>
      <c r="K608" s="3"/>
      <c r="L608" s="3"/>
      <c r="M608" s="3"/>
    </row>
    <row r="609" spans="1:13" x14ac:dyDescent="0.35">
      <c r="A609" s="3"/>
      <c r="B609" s="5">
        <v>372</v>
      </c>
      <c r="C609" s="3" t="s">
        <v>180</v>
      </c>
      <c r="D609" s="3"/>
      <c r="E609" s="75">
        <f>SUM(E610:E611)</f>
        <v>550000</v>
      </c>
      <c r="F609" s="75">
        <f>SUM(F610:F611)</f>
        <v>500000</v>
      </c>
      <c r="G609" s="75">
        <f>SUM(G610:G611)</f>
        <v>486550</v>
      </c>
      <c r="H609" s="137">
        <f>F609/E609*100</f>
        <v>90.909090909090907</v>
      </c>
      <c r="I609" s="3"/>
      <c r="J609" s="6"/>
      <c r="K609" s="3"/>
      <c r="L609" s="3"/>
      <c r="M609" s="3"/>
    </row>
    <row r="610" spans="1:13" x14ac:dyDescent="0.35">
      <c r="A610" s="3"/>
      <c r="B610" s="76"/>
      <c r="C610" s="3"/>
      <c r="D610" s="3"/>
      <c r="E610" s="74">
        <v>550000</v>
      </c>
      <c r="F610" s="74">
        <v>500000</v>
      </c>
      <c r="G610" s="74">
        <v>486550</v>
      </c>
      <c r="H610" s="137">
        <f>F610/E610*100</f>
        <v>90.909090909090907</v>
      </c>
      <c r="I610" s="3"/>
      <c r="J610" s="6"/>
      <c r="K610" s="3"/>
      <c r="L610" s="3"/>
      <c r="M610" s="3"/>
    </row>
    <row r="611" spans="1:13" x14ac:dyDescent="0.35">
      <c r="A611" s="179"/>
      <c r="B611" s="179"/>
      <c r="C611" s="179"/>
      <c r="D611" s="179"/>
      <c r="E611" s="75"/>
      <c r="F611" s="75"/>
      <c r="G611" s="75"/>
      <c r="H611" s="180"/>
      <c r="I611" s="3"/>
      <c r="J611" s="6"/>
      <c r="K611" s="3"/>
      <c r="L611" s="3"/>
      <c r="M611" s="3"/>
    </row>
    <row r="612" spans="1:13" x14ac:dyDescent="0.35">
      <c r="A612" s="3" t="s">
        <v>258</v>
      </c>
      <c r="B612" s="3"/>
      <c r="C612" s="3"/>
      <c r="D612" s="3"/>
      <c r="E612" s="75">
        <f>E613</f>
        <v>1500000</v>
      </c>
      <c r="F612" s="75">
        <f>F613</f>
        <v>300000</v>
      </c>
      <c r="G612" s="75">
        <f>G614+G616+G619</f>
        <v>332142</v>
      </c>
      <c r="H612" s="137"/>
      <c r="I612" s="3"/>
      <c r="J612" s="6"/>
      <c r="K612" s="3"/>
      <c r="L612" s="3"/>
      <c r="M612" s="3"/>
    </row>
    <row r="613" spans="1:13" x14ac:dyDescent="0.35">
      <c r="A613" s="3"/>
      <c r="B613" s="4">
        <v>31</v>
      </c>
      <c r="C613" s="3" t="s">
        <v>141</v>
      </c>
      <c r="D613" s="3"/>
      <c r="E613" s="75">
        <f>E614</f>
        <v>1500000</v>
      </c>
      <c r="F613" s="75">
        <f>F614</f>
        <v>300000</v>
      </c>
      <c r="G613" s="75">
        <f>G614</f>
        <v>278321</v>
      </c>
      <c r="H613" s="137">
        <f>F613/E613*100</f>
        <v>20</v>
      </c>
      <c r="I613" s="3"/>
      <c r="J613" s="6"/>
      <c r="K613" s="3"/>
      <c r="L613" s="3"/>
      <c r="M613" s="3"/>
    </row>
    <row r="614" spans="1:13" x14ac:dyDescent="0.35">
      <c r="A614" s="3"/>
      <c r="B614" s="5">
        <v>311</v>
      </c>
      <c r="C614" s="3" t="s">
        <v>259</v>
      </c>
      <c r="D614" s="3"/>
      <c r="E614" s="75">
        <f>SUM(E615:E617)</f>
        <v>1500000</v>
      </c>
      <c r="F614" s="75">
        <f>SUM(F615:F617)</f>
        <v>300000</v>
      </c>
      <c r="G614" s="75">
        <v>278321</v>
      </c>
      <c r="H614" s="137">
        <f>F614/E614*100</f>
        <v>20</v>
      </c>
      <c r="I614" s="3"/>
      <c r="J614" s="6"/>
      <c r="K614" s="3"/>
      <c r="L614" s="3"/>
      <c r="M614" s="3"/>
    </row>
    <row r="615" spans="1:13" x14ac:dyDescent="0.35">
      <c r="A615" s="3"/>
      <c r="B615" s="76"/>
      <c r="C615" s="3"/>
      <c r="D615" s="3"/>
      <c r="E615" s="74">
        <v>698000</v>
      </c>
      <c r="F615" s="74">
        <v>267000</v>
      </c>
      <c r="G615" s="74">
        <v>278321</v>
      </c>
      <c r="H615" s="137">
        <f>F615/E615*100</f>
        <v>38.252148997134668</v>
      </c>
      <c r="I615" s="3"/>
      <c r="J615" s="6"/>
      <c r="K615" s="3"/>
      <c r="L615" s="3"/>
      <c r="M615" s="3"/>
    </row>
    <row r="616" spans="1:13" x14ac:dyDescent="0.35">
      <c r="A616" s="3"/>
      <c r="B616" s="76">
        <v>313</v>
      </c>
      <c r="C616" s="3" t="s">
        <v>288</v>
      </c>
      <c r="D616" s="3"/>
      <c r="E616" s="74"/>
      <c r="F616" s="74"/>
      <c r="G616" s="74">
        <v>37760</v>
      </c>
      <c r="H616" s="137"/>
      <c r="I616" s="3"/>
      <c r="J616" s="6"/>
      <c r="K616" s="3"/>
      <c r="L616" s="3"/>
      <c r="M616" s="3"/>
    </row>
    <row r="617" spans="1:13" x14ac:dyDescent="0.35">
      <c r="A617" s="179"/>
      <c r="B617" s="181">
        <v>32</v>
      </c>
      <c r="C617" s="179" t="s">
        <v>151</v>
      </c>
      <c r="D617" s="179"/>
      <c r="E617" s="75">
        <f>E618</f>
        <v>802000</v>
      </c>
      <c r="F617" s="75">
        <f>F618</f>
        <v>33000</v>
      </c>
      <c r="G617" s="75">
        <f>G618</f>
        <v>16061</v>
      </c>
      <c r="H617" s="180"/>
      <c r="I617" s="3"/>
      <c r="J617" s="6"/>
      <c r="K617" s="3"/>
      <c r="L617" s="3"/>
      <c r="M617" s="3"/>
    </row>
    <row r="618" spans="1:13" x14ac:dyDescent="0.35">
      <c r="A618" s="177"/>
      <c r="B618" s="185">
        <v>321</v>
      </c>
      <c r="C618" s="177"/>
      <c r="D618" s="177"/>
      <c r="E618" s="186">
        <v>802000</v>
      </c>
      <c r="F618" s="186">
        <v>33000</v>
      </c>
      <c r="G618" s="186">
        <f>G619</f>
        <v>16061</v>
      </c>
      <c r="H618" s="178"/>
      <c r="I618" s="3"/>
      <c r="J618" s="6"/>
      <c r="K618" s="3"/>
      <c r="L618" s="3"/>
      <c r="M618" s="3"/>
    </row>
    <row r="619" spans="1:13" x14ac:dyDescent="0.35">
      <c r="A619" s="179"/>
      <c r="B619" s="179"/>
      <c r="C619" s="179"/>
      <c r="D619" s="179"/>
      <c r="E619" s="187">
        <v>802000</v>
      </c>
      <c r="F619" s="187">
        <v>33000</v>
      </c>
      <c r="G619" s="187">
        <v>16061</v>
      </c>
      <c r="H619" s="180"/>
      <c r="I619" s="3"/>
      <c r="J619" s="11"/>
      <c r="K619" s="3"/>
      <c r="L619" s="3"/>
      <c r="M619" s="3"/>
    </row>
    <row r="620" spans="1:13" x14ac:dyDescent="0.35">
      <c r="A620" s="179"/>
      <c r="B620" s="181"/>
      <c r="C620" s="179"/>
      <c r="D620" s="179"/>
      <c r="E620" s="75"/>
      <c r="F620" s="75"/>
      <c r="G620" s="75"/>
      <c r="H620" s="180"/>
      <c r="I620" s="3"/>
      <c r="J620" s="11"/>
      <c r="K620" s="3"/>
      <c r="L620" s="3"/>
      <c r="M620" s="3"/>
    </row>
    <row r="621" spans="1:13" x14ac:dyDescent="0.35">
      <c r="A621" s="179"/>
      <c r="B621" s="176"/>
      <c r="C621" s="179"/>
      <c r="D621" s="179"/>
      <c r="E621" s="75"/>
      <c r="F621" s="75"/>
      <c r="G621" s="75"/>
      <c r="H621" s="180"/>
      <c r="I621" s="3"/>
      <c r="J621" s="11"/>
      <c r="K621" s="3"/>
      <c r="L621" s="3"/>
      <c r="M621" s="3"/>
    </row>
    <row r="622" spans="1:13" x14ac:dyDescent="0.35">
      <c r="A622" s="179"/>
      <c r="B622" s="182"/>
      <c r="C622" s="179"/>
      <c r="D622" s="179"/>
      <c r="E622" s="75"/>
      <c r="F622" s="75"/>
      <c r="G622" s="75"/>
      <c r="H622" s="180"/>
      <c r="I622" s="3"/>
      <c r="J622" s="11"/>
      <c r="K622" s="3"/>
      <c r="L622" s="3"/>
      <c r="M622" s="3"/>
    </row>
    <row r="623" spans="1:13" x14ac:dyDescent="0.35">
      <c r="A623" s="179"/>
      <c r="B623" s="181"/>
      <c r="C623" s="179"/>
      <c r="D623" s="179"/>
      <c r="E623" s="71"/>
      <c r="F623" s="71"/>
      <c r="G623" s="71"/>
      <c r="H623" s="180"/>
      <c r="I623" s="3"/>
      <c r="J623" s="11"/>
      <c r="K623" s="3"/>
      <c r="L623" s="3"/>
      <c r="M623" s="3"/>
    </row>
    <row r="624" spans="1:13" x14ac:dyDescent="0.35">
      <c r="A624" s="179"/>
      <c r="B624" s="176"/>
      <c r="C624" s="179"/>
      <c r="D624" s="179"/>
      <c r="E624" s="71"/>
      <c r="F624" s="71"/>
      <c r="G624" s="71"/>
      <c r="H624" s="180"/>
      <c r="I624" s="3"/>
      <c r="J624" s="11"/>
      <c r="K624" s="3"/>
      <c r="L624" s="3"/>
      <c r="M624" s="3"/>
    </row>
    <row r="625" spans="1:13" x14ac:dyDescent="0.35">
      <c r="A625" s="179"/>
      <c r="B625" s="182"/>
      <c r="C625" s="179"/>
      <c r="D625" s="179"/>
      <c r="E625" s="71"/>
      <c r="F625" s="71"/>
      <c r="G625" s="71"/>
      <c r="H625" s="180"/>
      <c r="I625" s="3"/>
      <c r="J625" s="11"/>
      <c r="K625" s="3"/>
      <c r="L625" s="3"/>
      <c r="M625" s="3"/>
    </row>
    <row r="626" spans="1:13" x14ac:dyDescent="0.35">
      <c r="A626" s="179"/>
      <c r="B626" s="182"/>
      <c r="C626" s="179"/>
      <c r="D626" s="179"/>
      <c r="E626" s="71"/>
      <c r="F626" s="71"/>
      <c r="G626" s="71"/>
      <c r="H626" s="180"/>
      <c r="I626" s="3"/>
      <c r="J626" s="11"/>
      <c r="K626" s="3"/>
      <c r="L626" s="3"/>
      <c r="M626" s="3"/>
    </row>
    <row r="627" spans="1:13" x14ac:dyDescent="0.35">
      <c r="A627" s="179"/>
      <c r="B627" s="179"/>
      <c r="C627" s="179"/>
      <c r="D627" s="179"/>
      <c r="E627" s="152"/>
      <c r="F627" s="152"/>
      <c r="G627" s="152"/>
      <c r="H627" s="180"/>
      <c r="I627" s="3"/>
      <c r="J627" s="11"/>
      <c r="K627" s="3"/>
      <c r="L627" s="3"/>
      <c r="M627" s="3"/>
    </row>
    <row r="628" spans="1:13" x14ac:dyDescent="0.35">
      <c r="A628" s="179"/>
      <c r="B628" s="181"/>
      <c r="C628" s="179"/>
      <c r="D628" s="179"/>
      <c r="E628" s="71"/>
      <c r="F628" s="71"/>
      <c r="G628" s="71"/>
      <c r="H628" s="180"/>
      <c r="I628" s="3"/>
      <c r="J628" s="11"/>
      <c r="K628" s="3"/>
      <c r="L628" s="3"/>
      <c r="M628" s="3"/>
    </row>
    <row r="629" spans="1:13" x14ac:dyDescent="0.35">
      <c r="A629" s="179"/>
      <c r="B629" s="176"/>
      <c r="C629" s="179"/>
      <c r="D629" s="179"/>
      <c r="E629" s="71"/>
      <c r="F629" s="71"/>
      <c r="G629" s="71"/>
      <c r="H629" s="180"/>
      <c r="I629" s="3"/>
      <c r="J629" s="11"/>
      <c r="K629" s="3"/>
      <c r="L629" s="3"/>
      <c r="M629" s="3"/>
    </row>
    <row r="630" spans="1:13" x14ac:dyDescent="0.35">
      <c r="A630" s="179"/>
      <c r="B630" s="182"/>
      <c r="C630" s="179"/>
      <c r="D630" s="179"/>
      <c r="E630" s="71"/>
      <c r="F630" s="71"/>
      <c r="G630" s="71"/>
      <c r="H630" s="180"/>
      <c r="I630" s="3"/>
      <c r="J630" s="11"/>
      <c r="K630" s="3"/>
      <c r="L630" s="3"/>
      <c r="M630" s="3"/>
    </row>
    <row r="631" spans="1:13" x14ac:dyDescent="0.35">
      <c r="A631" s="179"/>
      <c r="B631" s="179"/>
      <c r="C631" s="179"/>
      <c r="D631" s="179"/>
      <c r="E631" s="153"/>
      <c r="F631" s="153"/>
      <c r="G631" s="153"/>
      <c r="H631" s="180"/>
      <c r="I631" s="3"/>
      <c r="J631" s="11"/>
      <c r="K631" s="3"/>
      <c r="L631" s="3"/>
      <c r="M631" s="3"/>
    </row>
    <row r="632" spans="1:13" x14ac:dyDescent="0.35">
      <c r="A632" s="63" t="s">
        <v>260</v>
      </c>
      <c r="B632" s="63"/>
      <c r="C632" s="63"/>
      <c r="D632" s="63"/>
      <c r="E632" s="72">
        <f>SUM(E633:E642)</f>
        <v>1172000</v>
      </c>
      <c r="F632" s="72">
        <f>SUM(F633:F642)</f>
        <v>1270000</v>
      </c>
      <c r="G632" s="72">
        <f>SUM(G633:G642)</f>
        <v>1130378</v>
      </c>
      <c r="H632" s="129">
        <f>F632*100/E632</f>
        <v>108.3617747440273</v>
      </c>
      <c r="I632" s="3"/>
      <c r="J632" s="11"/>
      <c r="K632" s="3"/>
      <c r="L632" s="3"/>
      <c r="M632" s="3"/>
    </row>
    <row r="633" spans="1:13" x14ac:dyDescent="0.35">
      <c r="A633" s="3"/>
      <c r="B633" s="3" t="s">
        <v>182</v>
      </c>
      <c r="C633" s="3"/>
      <c r="D633" s="3"/>
      <c r="E633" s="74">
        <v>60000</v>
      </c>
      <c r="F633" s="74">
        <v>55000</v>
      </c>
      <c r="G633" s="74">
        <v>52249</v>
      </c>
      <c r="H633" s="137">
        <f t="shared" ref="H633:H642" si="45">F633/E633*100</f>
        <v>91.666666666666657</v>
      </c>
      <c r="I633" s="3"/>
      <c r="J633" s="11"/>
      <c r="K633" s="3"/>
      <c r="L633" s="3"/>
      <c r="M633" s="3"/>
    </row>
    <row r="634" spans="1:13" x14ac:dyDescent="0.35">
      <c r="A634" s="3"/>
      <c r="B634" s="3" t="s">
        <v>183</v>
      </c>
      <c r="C634" s="3"/>
      <c r="D634" s="3"/>
      <c r="E634" s="74">
        <v>80000</v>
      </c>
      <c r="F634" s="74">
        <v>50000</v>
      </c>
      <c r="G634" s="74">
        <v>21000</v>
      </c>
      <c r="H634" s="137">
        <f t="shared" si="45"/>
        <v>62.5</v>
      </c>
      <c r="I634" s="3"/>
      <c r="J634" s="11"/>
      <c r="K634" s="3"/>
      <c r="L634" s="3"/>
      <c r="M634" s="3"/>
    </row>
    <row r="635" spans="1:13" x14ac:dyDescent="0.35">
      <c r="A635" s="3"/>
      <c r="B635" s="3" t="s">
        <v>184</v>
      </c>
      <c r="C635" s="3"/>
      <c r="D635" s="3"/>
      <c r="E635" s="74">
        <v>600000</v>
      </c>
      <c r="F635" s="74">
        <v>733000</v>
      </c>
      <c r="G635" s="74">
        <v>537500</v>
      </c>
      <c r="H635" s="137">
        <f t="shared" si="45"/>
        <v>122.16666666666667</v>
      </c>
      <c r="I635" s="3"/>
      <c r="J635" s="11"/>
      <c r="K635" s="3"/>
      <c r="L635" s="3"/>
      <c r="M635" s="3"/>
    </row>
    <row r="636" spans="1:13" x14ac:dyDescent="0.35">
      <c r="A636" s="3"/>
      <c r="B636" s="3" t="s">
        <v>185</v>
      </c>
      <c r="C636" s="3"/>
      <c r="D636" s="3"/>
      <c r="E636" s="74">
        <v>270000</v>
      </c>
      <c r="F636" s="74">
        <v>270000</v>
      </c>
      <c r="G636" s="74">
        <v>135626</v>
      </c>
      <c r="H636" s="137">
        <f t="shared" si="45"/>
        <v>100</v>
      </c>
      <c r="I636" s="3"/>
      <c r="J636" s="11"/>
      <c r="K636" s="3"/>
      <c r="L636" s="3"/>
      <c r="M636" s="3"/>
    </row>
    <row r="637" spans="1:13" x14ac:dyDescent="0.35">
      <c r="A637" s="3"/>
      <c r="B637" s="3" t="s">
        <v>186</v>
      </c>
      <c r="C637" s="3"/>
      <c r="D637" s="3"/>
      <c r="E637" s="74">
        <v>70000</v>
      </c>
      <c r="F637" s="74">
        <v>70000</v>
      </c>
      <c r="G637" s="74">
        <v>0</v>
      </c>
      <c r="H637" s="137">
        <f t="shared" si="45"/>
        <v>100</v>
      </c>
      <c r="I637" s="3"/>
      <c r="J637" s="11"/>
      <c r="K637" s="3"/>
      <c r="L637" s="3"/>
      <c r="M637" s="3"/>
    </row>
    <row r="638" spans="1:13" x14ac:dyDescent="0.35">
      <c r="A638" s="3"/>
      <c r="B638" s="3" t="s">
        <v>187</v>
      </c>
      <c r="C638" s="3"/>
      <c r="D638" s="3"/>
      <c r="E638" s="74">
        <v>25000</v>
      </c>
      <c r="F638" s="74">
        <v>25000</v>
      </c>
      <c r="G638" s="74">
        <v>48225</v>
      </c>
      <c r="H638" s="137">
        <f t="shared" si="45"/>
        <v>100</v>
      </c>
      <c r="I638" s="3"/>
      <c r="J638" s="11"/>
      <c r="K638" s="3"/>
      <c r="L638" s="3"/>
      <c r="M638" s="3"/>
    </row>
    <row r="639" spans="1:13" x14ac:dyDescent="0.35">
      <c r="A639" s="3"/>
      <c r="B639" s="3" t="s">
        <v>188</v>
      </c>
      <c r="C639" s="3"/>
      <c r="D639" s="3"/>
      <c r="E639" s="74">
        <v>7000</v>
      </c>
      <c r="F639" s="74">
        <v>7000</v>
      </c>
      <c r="G639" s="74">
        <v>0</v>
      </c>
      <c r="H639" s="137">
        <f t="shared" si="45"/>
        <v>100</v>
      </c>
      <c r="I639" s="3"/>
      <c r="J639" s="11"/>
      <c r="K639" s="3"/>
      <c r="L639" s="3"/>
      <c r="M639" s="3"/>
    </row>
    <row r="640" spans="1:13" x14ac:dyDescent="0.35">
      <c r="A640" s="3"/>
      <c r="B640" s="3" t="s">
        <v>189</v>
      </c>
      <c r="C640" s="3"/>
      <c r="D640" s="3"/>
      <c r="E640" s="74">
        <v>20000</v>
      </c>
      <c r="F640" s="74">
        <v>20000</v>
      </c>
      <c r="G640" s="74">
        <v>20000</v>
      </c>
      <c r="H640" s="137">
        <f t="shared" si="45"/>
        <v>100</v>
      </c>
      <c r="I640" s="3"/>
      <c r="J640" s="11"/>
      <c r="K640" s="3"/>
      <c r="L640" s="3"/>
      <c r="M640" s="3"/>
    </row>
    <row r="641" spans="1:13" x14ac:dyDescent="0.35">
      <c r="A641" s="3"/>
      <c r="B641" s="3" t="s">
        <v>190</v>
      </c>
      <c r="C641" s="3"/>
      <c r="D641" s="3"/>
      <c r="E641" s="74">
        <v>15000</v>
      </c>
      <c r="F641" s="74">
        <v>15000</v>
      </c>
      <c r="G641" s="74">
        <v>290778</v>
      </c>
      <c r="H641" s="137">
        <f t="shared" si="45"/>
        <v>100</v>
      </c>
      <c r="I641" s="3"/>
      <c r="J641" s="11"/>
      <c r="K641" s="3"/>
      <c r="L641" s="3"/>
      <c r="M641" s="3"/>
    </row>
    <row r="642" spans="1:13" x14ac:dyDescent="0.35">
      <c r="A642" s="3"/>
      <c r="B642" s="3" t="s">
        <v>191</v>
      </c>
      <c r="C642" s="3"/>
      <c r="D642" s="3"/>
      <c r="E642" s="74">
        <v>25000</v>
      </c>
      <c r="F642" s="74">
        <v>25000</v>
      </c>
      <c r="G642" s="74">
        <v>25000</v>
      </c>
      <c r="H642" s="137">
        <f t="shared" si="45"/>
        <v>100</v>
      </c>
      <c r="I642" s="3"/>
      <c r="J642" s="11"/>
      <c r="K642" s="3"/>
      <c r="L642" s="3"/>
      <c r="M642" s="3"/>
    </row>
    <row r="643" spans="1:13" x14ac:dyDescent="0.35">
      <c r="A643" s="63" t="s">
        <v>261</v>
      </c>
      <c r="B643" s="63"/>
      <c r="C643" s="63"/>
      <c r="D643" s="63"/>
      <c r="E643" s="73">
        <f>E644+E652+E656+E660+E664+E668+E672+E676+E680+E684+E688+E692+E696+E700+E704+E708+E712+E716+E720+E724+E728+E732+E736+E740+E744+E748+E752+E756+E761+E766+E771+E776+E781+E786+E792+E797+E802+E807+E812+E816+E821</f>
        <v>18843300</v>
      </c>
      <c r="F643" s="73">
        <f>F644+F652+F656+F660+F664+F668+F672+F676+F680+F684+F688+F692+F696+F700+F704+F708+F712+F716+F720+F724+F728+F732+F736+F740+F744+F748+F752+F756+F761+F766+F771+F776+F781+F786+F792+F797+F802+F807+F812+F816+F821</f>
        <v>5830300</v>
      </c>
      <c r="G643" s="73">
        <f>G644+G652+G656+G660+G664+G668+G672+G676+G680+G684+G688+G692+G696+G700+G704+G708+G712+G716+G720+G724+G728+G732+G736+G740+G744+G748+G752+G756+G760+G765+G769+G773+G777+G781+G785+G789+G793+G797+G801+G805+G813+G807+G816+G821</f>
        <v>4061340</v>
      </c>
      <c r="H643" s="129">
        <f>F643*100/E643</f>
        <v>30.940971061332146</v>
      </c>
      <c r="I643" s="3"/>
      <c r="J643" s="11"/>
      <c r="K643" s="3"/>
      <c r="L643" s="3"/>
      <c r="M643" s="3"/>
    </row>
    <row r="644" spans="1:13" x14ac:dyDescent="0.35">
      <c r="A644" s="212" t="s">
        <v>192</v>
      </c>
      <c r="B644" s="212"/>
      <c r="C644" s="212"/>
      <c r="D644" s="212"/>
      <c r="E644" s="213">
        <f t="shared" ref="E644:G645" si="46">E645</f>
        <v>120000</v>
      </c>
      <c r="F644" s="213">
        <f>F645</f>
        <v>0</v>
      </c>
      <c r="G644" s="213">
        <f t="shared" si="46"/>
        <v>0</v>
      </c>
      <c r="H644" s="214">
        <f t="shared" ref="H644" si="47">F644/E644*100</f>
        <v>0</v>
      </c>
      <c r="I644" s="3"/>
      <c r="J644" s="11"/>
      <c r="K644" s="3"/>
      <c r="L644" s="3"/>
      <c r="M644" s="3"/>
    </row>
    <row r="645" spans="1:13" x14ac:dyDescent="0.35">
      <c r="A645" s="3"/>
      <c r="B645" s="4">
        <v>41</v>
      </c>
      <c r="C645" s="3" t="s">
        <v>193</v>
      </c>
      <c r="D645" s="3"/>
      <c r="E645" s="75">
        <f t="shared" si="46"/>
        <v>120000</v>
      </c>
      <c r="F645" s="75">
        <f>F646</f>
        <v>0</v>
      </c>
      <c r="G645" s="75">
        <f t="shared" si="46"/>
        <v>0</v>
      </c>
      <c r="H645" s="137">
        <f t="shared" ref="H645" si="48">F645/E645*100</f>
        <v>0</v>
      </c>
      <c r="I645" s="3"/>
      <c r="J645" s="11"/>
      <c r="K645" s="3"/>
      <c r="L645" s="3"/>
      <c r="M645" s="3"/>
    </row>
    <row r="646" spans="1:13" x14ac:dyDescent="0.35">
      <c r="A646" s="3"/>
      <c r="B646" s="5">
        <v>411</v>
      </c>
      <c r="C646" s="3" t="s">
        <v>194</v>
      </c>
      <c r="D646" s="3"/>
      <c r="E646" s="75">
        <f>SUM(E647:E648)</f>
        <v>120000</v>
      </c>
      <c r="F646" s="75">
        <f>SUM(F647:F648)</f>
        <v>0</v>
      </c>
      <c r="G646" s="75">
        <f>SUM(G647:G648)</f>
        <v>0</v>
      </c>
      <c r="H646" s="137">
        <f t="shared" ref="H646" si="49">F646/E646*100</f>
        <v>0</v>
      </c>
      <c r="I646" s="3"/>
      <c r="J646" s="11"/>
      <c r="K646" s="3"/>
      <c r="L646" s="3"/>
      <c r="M646" s="3"/>
    </row>
    <row r="647" spans="1:13" x14ac:dyDescent="0.35">
      <c r="A647" s="3"/>
      <c r="B647" s="76"/>
      <c r="C647" s="3"/>
      <c r="D647" s="3"/>
      <c r="E647" s="74">
        <v>100000</v>
      </c>
      <c r="F647" s="74">
        <v>0</v>
      </c>
      <c r="G647" s="74"/>
      <c r="H647" s="137">
        <f t="shared" ref="H647" si="50">F647/E647*100</f>
        <v>0</v>
      </c>
      <c r="I647" s="3"/>
      <c r="J647" s="11"/>
      <c r="K647" s="3"/>
      <c r="L647" s="3"/>
      <c r="M647" s="3"/>
    </row>
    <row r="648" spans="1:13" x14ac:dyDescent="0.35">
      <c r="A648" s="3"/>
      <c r="B648" s="4">
        <v>42</v>
      </c>
      <c r="C648" s="3" t="s">
        <v>165</v>
      </c>
      <c r="D648" s="3"/>
      <c r="E648" s="71">
        <f>E649</f>
        <v>20000</v>
      </c>
      <c r="F648" s="71">
        <f>F649</f>
        <v>0</v>
      </c>
      <c r="G648" s="71">
        <f>G649</f>
        <v>0</v>
      </c>
      <c r="H648" s="137">
        <f t="shared" ref="H648" si="51">F648/E648*100</f>
        <v>0</v>
      </c>
      <c r="I648" s="3"/>
      <c r="J648" s="11"/>
      <c r="K648" s="3"/>
      <c r="L648" s="3"/>
      <c r="M648" s="3"/>
    </row>
    <row r="649" spans="1:13" x14ac:dyDescent="0.35">
      <c r="A649" s="3"/>
      <c r="B649" s="5">
        <v>421</v>
      </c>
      <c r="C649" s="3" t="s">
        <v>177</v>
      </c>
      <c r="D649" s="3"/>
      <c r="E649" s="71">
        <f>SUM(E650:E651)</f>
        <v>20000</v>
      </c>
      <c r="F649" s="71">
        <f>SUM(F650:F651)</f>
        <v>0</v>
      </c>
      <c r="G649" s="71">
        <f>SUM(G650:G651)</f>
        <v>0</v>
      </c>
      <c r="H649" s="137">
        <f t="shared" ref="H649" si="52">F649/E649*100</f>
        <v>0</v>
      </c>
      <c r="I649" s="3"/>
      <c r="J649" s="11"/>
      <c r="K649" s="3"/>
      <c r="L649" s="3"/>
      <c r="M649" s="3"/>
    </row>
    <row r="650" spans="1:13" x14ac:dyDescent="0.35">
      <c r="A650" s="3"/>
      <c r="B650" s="76"/>
      <c r="C650" s="3"/>
      <c r="D650" s="3"/>
      <c r="E650" s="99">
        <v>20000</v>
      </c>
      <c r="F650" s="99">
        <v>0</v>
      </c>
      <c r="G650" s="99"/>
      <c r="H650" s="137">
        <f t="shared" ref="H650" si="53">F650/E650*100</f>
        <v>0</v>
      </c>
      <c r="I650" s="3"/>
      <c r="J650" s="11"/>
      <c r="K650" s="3"/>
      <c r="L650" s="3"/>
      <c r="M650" s="3"/>
    </row>
    <row r="651" spans="1:13" x14ac:dyDescent="0.35">
      <c r="A651" s="3"/>
      <c r="B651" s="182"/>
      <c r="C651" s="179"/>
      <c r="D651" s="179"/>
      <c r="E651" s="71"/>
      <c r="F651" s="71"/>
      <c r="G651" s="71"/>
      <c r="H651" s="180"/>
      <c r="I651" s="3"/>
      <c r="J651" s="11"/>
      <c r="K651" s="3"/>
      <c r="L651" s="3"/>
      <c r="M651" s="3"/>
    </row>
    <row r="652" spans="1:13" x14ac:dyDescent="0.35">
      <c r="A652" s="212" t="s">
        <v>196</v>
      </c>
      <c r="B652" s="212"/>
      <c r="C652" s="212"/>
      <c r="D652" s="212"/>
      <c r="E652" s="213">
        <f t="shared" ref="E652:G654" si="54">E653</f>
        <v>50000</v>
      </c>
      <c r="F652" s="213">
        <f t="shared" si="54"/>
        <v>0</v>
      </c>
      <c r="G652" s="213">
        <f t="shared" si="54"/>
        <v>0</v>
      </c>
      <c r="H652" s="214">
        <f t="shared" ref="H652" si="55">F652/E652*100</f>
        <v>0</v>
      </c>
      <c r="I652" s="3"/>
      <c r="J652" s="11"/>
      <c r="K652" s="3"/>
      <c r="L652" s="3"/>
      <c r="M652" s="3"/>
    </row>
    <row r="653" spans="1:13" x14ac:dyDescent="0.35">
      <c r="A653" s="3"/>
      <c r="B653" s="4">
        <v>42</v>
      </c>
      <c r="C653" s="3" t="s">
        <v>165</v>
      </c>
      <c r="D653" s="3"/>
      <c r="E653" s="71">
        <f t="shared" si="54"/>
        <v>50000</v>
      </c>
      <c r="F653" s="71">
        <f t="shared" si="54"/>
        <v>0</v>
      </c>
      <c r="G653" s="71">
        <f t="shared" si="54"/>
        <v>0</v>
      </c>
      <c r="H653" s="137">
        <f t="shared" ref="H653" si="56">F653/E653*100</f>
        <v>0</v>
      </c>
      <c r="I653" s="3"/>
      <c r="J653" s="11"/>
      <c r="K653" s="3"/>
      <c r="L653" s="3"/>
      <c r="M653" s="3"/>
    </row>
    <row r="654" spans="1:13" x14ac:dyDescent="0.35">
      <c r="A654" s="3"/>
      <c r="B654" s="5">
        <v>421</v>
      </c>
      <c r="C654" s="3" t="s">
        <v>195</v>
      </c>
      <c r="D654" s="3"/>
      <c r="E654" s="71">
        <f t="shared" si="54"/>
        <v>50000</v>
      </c>
      <c r="F654" s="71">
        <f t="shared" si="54"/>
        <v>0</v>
      </c>
      <c r="G654" s="71">
        <f t="shared" si="54"/>
        <v>0</v>
      </c>
      <c r="H654" s="137">
        <f t="shared" ref="H654" si="57">F654/E654*100</f>
        <v>0</v>
      </c>
      <c r="I654" s="3"/>
      <c r="J654" s="11"/>
      <c r="K654" s="3"/>
      <c r="L654" s="3"/>
      <c r="M654" s="3"/>
    </row>
    <row r="655" spans="1:13" x14ac:dyDescent="0.35">
      <c r="A655" s="3"/>
      <c r="B655" s="76"/>
      <c r="C655" s="3"/>
      <c r="D655" s="3"/>
      <c r="E655" s="99">
        <v>50000</v>
      </c>
      <c r="F655" s="99">
        <v>0</v>
      </c>
      <c r="G655" s="99"/>
      <c r="H655" s="137">
        <f t="shared" ref="H655" si="58">F655/E655*100</f>
        <v>0</v>
      </c>
      <c r="I655" s="3"/>
      <c r="J655" s="11"/>
      <c r="K655" s="3"/>
      <c r="L655" s="3"/>
      <c r="M655" s="3"/>
    </row>
    <row r="656" spans="1:13" x14ac:dyDescent="0.35">
      <c r="A656" s="212" t="s">
        <v>197</v>
      </c>
      <c r="B656" s="212"/>
      <c r="C656" s="212"/>
      <c r="D656" s="212"/>
      <c r="E656" s="215">
        <f t="shared" ref="E656:G658" si="59">E657</f>
        <v>50000</v>
      </c>
      <c r="F656" s="215">
        <f t="shared" si="59"/>
        <v>0</v>
      </c>
      <c r="G656" s="215">
        <f t="shared" si="59"/>
        <v>0</v>
      </c>
      <c r="H656" s="214">
        <f t="shared" ref="H656" si="60">F656/E656*100</f>
        <v>0</v>
      </c>
      <c r="I656" s="3"/>
      <c r="J656" s="11"/>
      <c r="K656" s="3"/>
      <c r="L656" s="3"/>
      <c r="M656" s="3"/>
    </row>
    <row r="657" spans="1:13" x14ac:dyDescent="0.35">
      <c r="A657" s="3"/>
      <c r="B657" s="4">
        <v>42</v>
      </c>
      <c r="C657" s="3" t="s">
        <v>165</v>
      </c>
      <c r="D657" s="3"/>
      <c r="E657" s="71">
        <f t="shared" si="59"/>
        <v>50000</v>
      </c>
      <c r="F657" s="71">
        <f t="shared" si="59"/>
        <v>0</v>
      </c>
      <c r="G657" s="71">
        <f t="shared" si="59"/>
        <v>0</v>
      </c>
      <c r="H657" s="137">
        <f t="shared" ref="H657" si="61">F657/E657*100</f>
        <v>0</v>
      </c>
      <c r="I657" s="94"/>
      <c r="J657" s="11"/>
      <c r="K657" s="3"/>
      <c r="L657" s="3"/>
      <c r="M657" s="3"/>
    </row>
    <row r="658" spans="1:13" x14ac:dyDescent="0.35">
      <c r="A658" s="3"/>
      <c r="B658" s="5">
        <v>421</v>
      </c>
      <c r="C658" s="3" t="s">
        <v>177</v>
      </c>
      <c r="D658" s="3"/>
      <c r="E658" s="71">
        <f t="shared" si="59"/>
        <v>50000</v>
      </c>
      <c r="F658" s="71">
        <f t="shared" si="59"/>
        <v>0</v>
      </c>
      <c r="G658" s="71">
        <f t="shared" si="59"/>
        <v>0</v>
      </c>
      <c r="H658" s="137">
        <f t="shared" ref="H658" si="62">F658/E658*100</f>
        <v>0</v>
      </c>
      <c r="I658" s="3"/>
      <c r="J658" s="11"/>
      <c r="K658" s="3"/>
      <c r="L658" s="3"/>
      <c r="M658" s="3"/>
    </row>
    <row r="659" spans="1:13" x14ac:dyDescent="0.35">
      <c r="A659" s="3"/>
      <c r="B659" s="76"/>
      <c r="C659" s="3"/>
      <c r="D659" s="3"/>
      <c r="E659" s="74">
        <v>50000</v>
      </c>
      <c r="F659" s="74">
        <v>0</v>
      </c>
      <c r="G659" s="74">
        <v>0</v>
      </c>
      <c r="H659" s="137">
        <f t="shared" ref="H659" si="63">F659/E659*100</f>
        <v>0</v>
      </c>
      <c r="I659" s="3"/>
      <c r="J659" s="11"/>
      <c r="K659" s="3"/>
      <c r="L659" s="3"/>
      <c r="M659" s="3"/>
    </row>
    <row r="660" spans="1:13" x14ac:dyDescent="0.35">
      <c r="A660" s="212" t="s">
        <v>198</v>
      </c>
      <c r="B660" s="212"/>
      <c r="C660" s="212"/>
      <c r="D660" s="212"/>
      <c r="E660" s="215">
        <f t="shared" ref="E660:G662" si="64">E661</f>
        <v>12000000</v>
      </c>
      <c r="F660" s="215">
        <f t="shared" si="64"/>
        <v>1800000</v>
      </c>
      <c r="G660" s="215">
        <f t="shared" si="64"/>
        <v>1749380</v>
      </c>
      <c r="H660" s="214">
        <f t="shared" ref="H660" si="65">F660/E660*100</f>
        <v>15</v>
      </c>
      <c r="I660" s="3"/>
      <c r="J660" s="11"/>
      <c r="K660" s="3"/>
      <c r="L660" s="3"/>
      <c r="M660" s="3"/>
    </row>
    <row r="661" spans="1:13" x14ac:dyDescent="0.35">
      <c r="A661" s="3"/>
      <c r="B661" s="4">
        <v>42</v>
      </c>
      <c r="C661" s="3" t="s">
        <v>165</v>
      </c>
      <c r="D661" s="3"/>
      <c r="E661" s="154">
        <f t="shared" si="64"/>
        <v>12000000</v>
      </c>
      <c r="F661" s="154">
        <f t="shared" si="64"/>
        <v>1800000</v>
      </c>
      <c r="G661" s="154">
        <f t="shared" si="64"/>
        <v>1749380</v>
      </c>
      <c r="H661" s="137">
        <f t="shared" ref="H661" si="66">F661/E661*100</f>
        <v>15</v>
      </c>
      <c r="I661" s="3"/>
      <c r="J661" s="11"/>
      <c r="K661" s="3"/>
      <c r="L661" s="3"/>
      <c r="M661" s="3"/>
    </row>
    <row r="662" spans="1:13" x14ac:dyDescent="0.35">
      <c r="A662" s="3"/>
      <c r="B662" s="5">
        <v>421</v>
      </c>
      <c r="C662" s="3" t="s">
        <v>177</v>
      </c>
      <c r="D662" s="3"/>
      <c r="E662" s="154">
        <f t="shared" si="64"/>
        <v>12000000</v>
      </c>
      <c r="F662" s="154">
        <f t="shared" si="64"/>
        <v>1800000</v>
      </c>
      <c r="G662" s="154">
        <f t="shared" si="64"/>
        <v>1749380</v>
      </c>
      <c r="H662" s="137">
        <f t="shared" ref="H662" si="67">F662/E662*100</f>
        <v>15</v>
      </c>
      <c r="I662" s="3"/>
      <c r="J662" s="11"/>
      <c r="K662" s="3"/>
      <c r="L662" s="3"/>
      <c r="M662" s="3"/>
    </row>
    <row r="663" spans="1:13" x14ac:dyDescent="0.35">
      <c r="A663" s="3"/>
      <c r="B663" s="76"/>
      <c r="C663" s="3"/>
      <c r="D663" s="3"/>
      <c r="E663" s="74">
        <v>12000000</v>
      </c>
      <c r="F663" s="74">
        <v>1800000</v>
      </c>
      <c r="G663" s="74">
        <v>1749380</v>
      </c>
      <c r="H663" s="137">
        <f t="shared" ref="H663" si="68">F663/E663*100</f>
        <v>15</v>
      </c>
      <c r="I663" s="3"/>
      <c r="J663" s="11"/>
      <c r="K663" s="3"/>
      <c r="L663" s="3"/>
      <c r="M663" s="3"/>
    </row>
    <row r="664" spans="1:13" x14ac:dyDescent="0.35">
      <c r="A664" s="212" t="s">
        <v>199</v>
      </c>
      <c r="B664" s="216"/>
      <c r="C664" s="212"/>
      <c r="D664" s="212"/>
      <c r="E664" s="217">
        <f t="shared" ref="E664:G666" si="69">E665</f>
        <v>10000</v>
      </c>
      <c r="F664" s="217">
        <f t="shared" si="69"/>
        <v>7000</v>
      </c>
      <c r="G664" s="218">
        <f t="shared" si="69"/>
        <v>0</v>
      </c>
      <c r="H664" s="214">
        <f t="shared" ref="H664" si="70">F664/E664*100</f>
        <v>70</v>
      </c>
      <c r="I664" s="3"/>
      <c r="J664" s="11"/>
      <c r="K664" s="3"/>
      <c r="L664" s="3"/>
      <c r="M664" s="3"/>
    </row>
    <row r="665" spans="1:13" x14ac:dyDescent="0.35">
      <c r="A665" s="3"/>
      <c r="B665" s="4">
        <v>42</v>
      </c>
      <c r="C665" s="3" t="s">
        <v>193</v>
      </c>
      <c r="D665" s="3"/>
      <c r="E665" s="154">
        <f t="shared" si="69"/>
        <v>10000</v>
      </c>
      <c r="F665" s="154">
        <f t="shared" si="69"/>
        <v>7000</v>
      </c>
      <c r="G665" s="154">
        <f t="shared" si="69"/>
        <v>0</v>
      </c>
      <c r="H665" s="137">
        <f t="shared" ref="H665" si="71">F665/E665*100</f>
        <v>70</v>
      </c>
      <c r="I665" s="3"/>
      <c r="J665" s="11"/>
      <c r="K665" s="3"/>
      <c r="L665" s="3"/>
      <c r="M665" s="3"/>
    </row>
    <row r="666" spans="1:13" x14ac:dyDescent="0.35">
      <c r="A666" s="3"/>
      <c r="B666" s="5">
        <v>421</v>
      </c>
      <c r="C666" s="3" t="s">
        <v>177</v>
      </c>
      <c r="D666" s="3"/>
      <c r="E666" s="75">
        <f t="shared" si="69"/>
        <v>10000</v>
      </c>
      <c r="F666" s="75">
        <f t="shared" si="69"/>
        <v>7000</v>
      </c>
      <c r="G666" s="75">
        <f t="shared" si="69"/>
        <v>0</v>
      </c>
      <c r="H666" s="137">
        <f t="shared" ref="H666" si="72">F666/E666*100</f>
        <v>70</v>
      </c>
      <c r="I666" s="3"/>
      <c r="J666" s="6"/>
      <c r="K666" s="3"/>
      <c r="L666" s="3"/>
      <c r="M666" s="3"/>
    </row>
    <row r="667" spans="1:13" x14ac:dyDescent="0.35">
      <c r="A667" s="3"/>
      <c r="B667" s="76"/>
      <c r="C667" s="3"/>
      <c r="D667" s="3"/>
      <c r="E667" s="74">
        <v>10000</v>
      </c>
      <c r="F667" s="74">
        <v>7000</v>
      </c>
      <c r="G667" s="74"/>
      <c r="H667" s="137">
        <f t="shared" ref="H667" si="73">F667/E667*100</f>
        <v>70</v>
      </c>
      <c r="I667" s="3"/>
      <c r="J667" s="6"/>
      <c r="K667" s="3"/>
      <c r="L667" s="3"/>
      <c r="M667" s="3"/>
    </row>
    <row r="668" spans="1:13" x14ac:dyDescent="0.35">
      <c r="A668" s="212" t="s">
        <v>200</v>
      </c>
      <c r="B668" s="216"/>
      <c r="C668" s="212"/>
      <c r="D668" s="212"/>
      <c r="E668" s="218">
        <f t="shared" ref="E668:G670" si="74">E669</f>
        <v>0</v>
      </c>
      <c r="F668" s="213">
        <f>SUM(F669:F671)</f>
        <v>0</v>
      </c>
      <c r="G668" s="218">
        <f t="shared" si="74"/>
        <v>0</v>
      </c>
      <c r="H668" s="214"/>
      <c r="I668" s="3"/>
      <c r="J668" s="6"/>
      <c r="K668" s="3"/>
      <c r="L668" s="3"/>
      <c r="M668" s="3"/>
    </row>
    <row r="669" spans="1:13" x14ac:dyDescent="0.35">
      <c r="A669" s="3"/>
      <c r="B669" s="4">
        <v>42</v>
      </c>
      <c r="C669" s="3" t="s">
        <v>193</v>
      </c>
      <c r="D669" s="3"/>
      <c r="E669" s="154">
        <f t="shared" si="74"/>
        <v>0</v>
      </c>
      <c r="F669" s="71">
        <v>0</v>
      </c>
      <c r="G669" s="154">
        <f t="shared" si="74"/>
        <v>0</v>
      </c>
      <c r="H669" s="137"/>
      <c r="I669" s="3"/>
      <c r="J669" s="6"/>
      <c r="K669" s="3"/>
      <c r="L669" s="3"/>
      <c r="M669" s="3"/>
    </row>
    <row r="670" spans="1:13" x14ac:dyDescent="0.35">
      <c r="A670" s="3"/>
      <c r="B670" s="5">
        <v>421</v>
      </c>
      <c r="C670" s="3" t="s">
        <v>177</v>
      </c>
      <c r="D670" s="3"/>
      <c r="E670" s="75">
        <f t="shared" si="74"/>
        <v>0</v>
      </c>
      <c r="F670" s="71">
        <v>0</v>
      </c>
      <c r="G670" s="75">
        <f t="shared" si="74"/>
        <v>0</v>
      </c>
      <c r="H670" s="137"/>
      <c r="I670" s="3"/>
      <c r="J670" s="6"/>
      <c r="K670" s="3"/>
      <c r="L670" s="3"/>
      <c r="M670" s="3"/>
    </row>
    <row r="671" spans="1:13" x14ac:dyDescent="0.35">
      <c r="A671" s="3" t="s">
        <v>0</v>
      </c>
      <c r="B671" s="76"/>
      <c r="C671" s="3"/>
      <c r="D671" s="3"/>
      <c r="E671" s="74">
        <v>0</v>
      </c>
      <c r="F671" s="99">
        <v>0</v>
      </c>
      <c r="G671" s="74">
        <v>0</v>
      </c>
      <c r="H671" s="137"/>
      <c r="I671" s="3"/>
      <c r="J671" s="6"/>
      <c r="K671" s="3"/>
      <c r="L671" s="3"/>
      <c r="M671" s="3"/>
    </row>
    <row r="672" spans="1:13" x14ac:dyDescent="0.35">
      <c r="A672" s="212" t="s">
        <v>201</v>
      </c>
      <c r="B672" s="216"/>
      <c r="C672" s="212"/>
      <c r="D672" s="212"/>
      <c r="E672" s="213">
        <f>SUM(E673:E675)</f>
        <v>7000</v>
      </c>
      <c r="F672" s="218">
        <f>F673</f>
        <v>0</v>
      </c>
      <c r="G672" s="213">
        <f>SUM(G673:G675)</f>
        <v>0</v>
      </c>
      <c r="H672" s="214">
        <f t="shared" ref="H672" si="75">F672/E672*100</f>
        <v>0</v>
      </c>
      <c r="I672" s="3"/>
      <c r="J672" s="6"/>
      <c r="K672" s="3"/>
      <c r="L672" s="3"/>
      <c r="M672" s="3"/>
    </row>
    <row r="673" spans="1:13" x14ac:dyDescent="0.35">
      <c r="A673" s="3"/>
      <c r="B673" s="76">
        <v>4212</v>
      </c>
      <c r="C673" s="3" t="s">
        <v>202</v>
      </c>
      <c r="D673" s="3"/>
      <c r="E673" s="99">
        <v>7000</v>
      </c>
      <c r="F673" s="156">
        <f>F674</f>
        <v>0</v>
      </c>
      <c r="G673" s="99"/>
      <c r="H673" s="137">
        <f t="shared" ref="H673" si="76">F673/E673*100</f>
        <v>0</v>
      </c>
      <c r="I673" s="3"/>
      <c r="J673" s="6"/>
      <c r="K673" s="3"/>
      <c r="L673" s="3"/>
      <c r="M673" s="3"/>
    </row>
    <row r="674" spans="1:13" x14ac:dyDescent="0.35">
      <c r="A674" s="3"/>
      <c r="B674" s="76"/>
      <c r="C674" s="3"/>
      <c r="D674" s="3"/>
      <c r="E674" s="99"/>
      <c r="F674" s="156"/>
      <c r="G674" s="99"/>
      <c r="H674" s="180"/>
      <c r="I674" s="3"/>
      <c r="J674" s="6"/>
      <c r="K674" s="3"/>
      <c r="L674" s="3"/>
      <c r="M674" s="3"/>
    </row>
    <row r="675" spans="1:13" x14ac:dyDescent="0.35">
      <c r="A675" s="3"/>
      <c r="B675" s="182"/>
      <c r="C675" s="179"/>
      <c r="D675" s="179"/>
      <c r="E675" s="71"/>
      <c r="F675" s="75"/>
      <c r="G675" s="71"/>
      <c r="H675" s="180"/>
      <c r="I675" s="3"/>
      <c r="J675" s="6"/>
      <c r="K675" s="3"/>
      <c r="L675" s="3"/>
      <c r="M675" s="3"/>
    </row>
    <row r="676" spans="1:13" x14ac:dyDescent="0.35">
      <c r="A676" s="212" t="s">
        <v>203</v>
      </c>
      <c r="B676" s="216"/>
      <c r="C676" s="212"/>
      <c r="D676" s="212"/>
      <c r="E676" s="218">
        <f t="shared" ref="E676:G678" si="77">E677</f>
        <v>800000</v>
      </c>
      <c r="F676" s="218">
        <f t="shared" si="77"/>
        <v>430000</v>
      </c>
      <c r="G676" s="218">
        <f t="shared" si="77"/>
        <v>429580</v>
      </c>
      <c r="H676" s="214">
        <f t="shared" ref="H676" si="78">F676/E676*100</f>
        <v>53.75</v>
      </c>
      <c r="I676" s="3"/>
      <c r="J676" s="6"/>
      <c r="K676" s="3"/>
      <c r="L676" s="3"/>
      <c r="M676" s="3"/>
    </row>
    <row r="677" spans="1:13" x14ac:dyDescent="0.35">
      <c r="A677" s="3"/>
      <c r="B677" s="4">
        <v>42</v>
      </c>
      <c r="C677" s="3" t="s">
        <v>165</v>
      </c>
      <c r="D677" s="3"/>
      <c r="E677" s="154">
        <f t="shared" si="77"/>
        <v>800000</v>
      </c>
      <c r="F677" s="154">
        <f t="shared" si="77"/>
        <v>430000</v>
      </c>
      <c r="G677" s="154">
        <f t="shared" si="77"/>
        <v>429580</v>
      </c>
      <c r="H677" s="137">
        <f t="shared" ref="H677" si="79">F677/E677*100</f>
        <v>53.75</v>
      </c>
      <c r="I677" s="3"/>
      <c r="J677" s="6"/>
      <c r="K677" s="3"/>
      <c r="L677" s="3"/>
      <c r="M677" s="3"/>
    </row>
    <row r="678" spans="1:13" x14ac:dyDescent="0.35">
      <c r="A678" s="3"/>
      <c r="B678" s="5">
        <v>421</v>
      </c>
      <c r="C678" s="3" t="s">
        <v>177</v>
      </c>
      <c r="D678" s="3"/>
      <c r="E678" s="158">
        <f t="shared" si="77"/>
        <v>800000</v>
      </c>
      <c r="F678" s="158">
        <f t="shared" si="77"/>
        <v>430000</v>
      </c>
      <c r="G678" s="158">
        <f t="shared" si="77"/>
        <v>429580</v>
      </c>
      <c r="H678" s="137">
        <f t="shared" ref="H678" si="80">F678/E678*100</f>
        <v>53.75</v>
      </c>
      <c r="I678" s="3"/>
      <c r="J678" s="6"/>
      <c r="K678" s="3"/>
      <c r="L678" s="3"/>
      <c r="M678" s="3"/>
    </row>
    <row r="679" spans="1:13" x14ac:dyDescent="0.35">
      <c r="A679" s="3"/>
      <c r="B679" s="76"/>
      <c r="C679" s="3"/>
      <c r="D679" s="3"/>
      <c r="E679" s="74">
        <v>800000</v>
      </c>
      <c r="F679" s="99">
        <v>430000</v>
      </c>
      <c r="G679" s="74">
        <v>429580</v>
      </c>
      <c r="H679" s="137">
        <f t="shared" ref="H679" si="81">F679/E679*100</f>
        <v>53.75</v>
      </c>
      <c r="I679" s="3"/>
      <c r="J679" s="11"/>
      <c r="K679" s="3"/>
      <c r="L679" s="3"/>
      <c r="M679" s="3"/>
    </row>
    <row r="680" spans="1:13" x14ac:dyDescent="0.35">
      <c r="A680" s="212" t="s">
        <v>204</v>
      </c>
      <c r="B680" s="216"/>
      <c r="C680" s="212"/>
      <c r="D680" s="212"/>
      <c r="E680" s="218">
        <f t="shared" ref="E680:G682" si="82">E681</f>
        <v>30000</v>
      </c>
      <c r="F680" s="218">
        <f t="shared" si="82"/>
        <v>0</v>
      </c>
      <c r="G680" s="218">
        <f t="shared" si="82"/>
        <v>0</v>
      </c>
      <c r="H680" s="214">
        <f t="shared" ref="H680" si="83">F680/E680*100</f>
        <v>0</v>
      </c>
      <c r="I680" s="3"/>
      <c r="J680" s="11"/>
      <c r="K680" s="3"/>
      <c r="L680" s="3"/>
      <c r="M680" s="3"/>
    </row>
    <row r="681" spans="1:13" x14ac:dyDescent="0.35">
      <c r="A681" s="3"/>
      <c r="B681" s="4">
        <v>42</v>
      </c>
      <c r="C681" s="3" t="s">
        <v>165</v>
      </c>
      <c r="D681" s="3"/>
      <c r="E681" s="154">
        <f t="shared" si="82"/>
        <v>30000</v>
      </c>
      <c r="F681" s="154">
        <f t="shared" si="82"/>
        <v>0</v>
      </c>
      <c r="G681" s="154">
        <f t="shared" si="82"/>
        <v>0</v>
      </c>
      <c r="H681" s="137">
        <f t="shared" ref="H681" si="84">F681/E681*100</f>
        <v>0</v>
      </c>
      <c r="I681" s="3"/>
      <c r="J681" s="11"/>
      <c r="K681" s="3"/>
      <c r="L681" s="3"/>
      <c r="M681" s="3"/>
    </row>
    <row r="682" spans="1:13" x14ac:dyDescent="0.35">
      <c r="A682" s="3"/>
      <c r="B682" s="5">
        <v>421</v>
      </c>
      <c r="C682" s="3" t="s">
        <v>177</v>
      </c>
      <c r="D682" s="3"/>
      <c r="E682" s="158">
        <f t="shared" si="82"/>
        <v>30000</v>
      </c>
      <c r="F682" s="158">
        <f t="shared" si="82"/>
        <v>0</v>
      </c>
      <c r="G682" s="158">
        <f t="shared" si="82"/>
        <v>0</v>
      </c>
      <c r="H682" s="137">
        <f t="shared" ref="H682" si="85">F682/E682*100</f>
        <v>0</v>
      </c>
      <c r="I682" s="3"/>
      <c r="J682" s="6"/>
      <c r="K682" s="3"/>
      <c r="L682" s="3"/>
      <c r="M682" s="3"/>
    </row>
    <row r="683" spans="1:13" x14ac:dyDescent="0.35">
      <c r="A683" s="3"/>
      <c r="B683" s="76"/>
      <c r="C683" s="3"/>
      <c r="D683" s="3"/>
      <c r="E683" s="99">
        <v>30000</v>
      </c>
      <c r="F683" s="74">
        <v>0</v>
      </c>
      <c r="G683" s="99"/>
      <c r="H683" s="137">
        <f t="shared" ref="H683" si="86">F683/E683*100</f>
        <v>0</v>
      </c>
      <c r="I683" s="3"/>
      <c r="J683" s="6"/>
      <c r="K683" s="3"/>
      <c r="L683" s="3"/>
      <c r="M683" s="3"/>
    </row>
    <row r="684" spans="1:13" x14ac:dyDescent="0.35">
      <c r="A684" s="212" t="s">
        <v>205</v>
      </c>
      <c r="B684" s="216"/>
      <c r="C684" s="212"/>
      <c r="D684" s="212"/>
      <c r="E684" s="218">
        <f t="shared" ref="E684:G686" si="87">E685</f>
        <v>30000</v>
      </c>
      <c r="F684" s="218">
        <f t="shared" si="87"/>
        <v>0</v>
      </c>
      <c r="G684" s="218">
        <f t="shared" si="87"/>
        <v>0</v>
      </c>
      <c r="H684" s="214">
        <f t="shared" ref="H684" si="88">F684/E684*100</f>
        <v>0</v>
      </c>
      <c r="I684" s="3"/>
      <c r="J684" s="6"/>
      <c r="K684" s="3"/>
      <c r="L684" s="3"/>
      <c r="M684" s="3"/>
    </row>
    <row r="685" spans="1:13" x14ac:dyDescent="0.35">
      <c r="A685" s="3"/>
      <c r="B685" s="4">
        <v>42</v>
      </c>
      <c r="C685" s="3" t="s">
        <v>165</v>
      </c>
      <c r="D685" s="3"/>
      <c r="E685" s="154">
        <f t="shared" si="87"/>
        <v>30000</v>
      </c>
      <c r="F685" s="154">
        <f t="shared" si="87"/>
        <v>0</v>
      </c>
      <c r="G685" s="154">
        <f t="shared" si="87"/>
        <v>0</v>
      </c>
      <c r="H685" s="137">
        <f t="shared" ref="H685" si="89">F685/E685*100</f>
        <v>0</v>
      </c>
      <c r="I685" s="3"/>
      <c r="J685" s="6"/>
      <c r="K685" s="3"/>
      <c r="L685" s="3"/>
      <c r="M685" s="3"/>
    </row>
    <row r="686" spans="1:13" x14ac:dyDescent="0.35">
      <c r="A686" s="3"/>
      <c r="B686" s="5">
        <v>421</v>
      </c>
      <c r="C686" s="3" t="s">
        <v>177</v>
      </c>
      <c r="D686" s="3"/>
      <c r="E686" s="158">
        <f t="shared" si="87"/>
        <v>30000</v>
      </c>
      <c r="F686" s="158">
        <f t="shared" si="87"/>
        <v>0</v>
      </c>
      <c r="G686" s="158">
        <f t="shared" si="87"/>
        <v>0</v>
      </c>
      <c r="H686" s="137">
        <f t="shared" ref="H686" si="90">F686/E686*100</f>
        <v>0</v>
      </c>
      <c r="I686" s="3"/>
      <c r="J686" s="6"/>
      <c r="K686" s="3"/>
      <c r="L686" s="3"/>
      <c r="M686" s="3"/>
    </row>
    <row r="687" spans="1:13" x14ac:dyDescent="0.35">
      <c r="A687" s="3"/>
      <c r="B687" s="76"/>
      <c r="C687" s="3"/>
      <c r="D687" s="3"/>
      <c r="E687" s="159">
        <v>30000</v>
      </c>
      <c r="F687" s="74">
        <v>0</v>
      </c>
      <c r="G687" s="159">
        <v>0</v>
      </c>
      <c r="H687" s="137">
        <f t="shared" ref="H687" si="91">F687/E687*100</f>
        <v>0</v>
      </c>
      <c r="I687" s="3"/>
      <c r="J687" s="6"/>
      <c r="K687" s="3"/>
      <c r="L687" s="3"/>
      <c r="M687" s="3"/>
    </row>
    <row r="688" spans="1:13" x14ac:dyDescent="0.35">
      <c r="A688" s="212" t="s">
        <v>206</v>
      </c>
      <c r="B688" s="216"/>
      <c r="C688" s="212"/>
      <c r="D688" s="212"/>
      <c r="E688" s="218">
        <f t="shared" ref="E688:G690" si="92">E689</f>
        <v>0</v>
      </c>
      <c r="F688" s="218">
        <f t="shared" si="92"/>
        <v>0</v>
      </c>
      <c r="G688" s="218">
        <f t="shared" si="92"/>
        <v>0</v>
      </c>
      <c r="H688" s="214"/>
      <c r="I688" s="3"/>
      <c r="J688" s="6"/>
      <c r="K688" s="3"/>
      <c r="L688" s="3"/>
      <c r="M688" s="3"/>
    </row>
    <row r="689" spans="1:13" x14ac:dyDescent="0.35">
      <c r="A689" s="3"/>
      <c r="B689" s="4">
        <v>42</v>
      </c>
      <c r="C689" s="3" t="s">
        <v>165</v>
      </c>
      <c r="D689" s="3"/>
      <c r="E689" s="154">
        <f t="shared" si="92"/>
        <v>0</v>
      </c>
      <c r="F689" s="154">
        <f t="shared" si="92"/>
        <v>0</v>
      </c>
      <c r="G689" s="154">
        <f t="shared" si="92"/>
        <v>0</v>
      </c>
      <c r="H689" s="137"/>
      <c r="I689" s="3"/>
      <c r="J689" s="6"/>
      <c r="K689" s="3"/>
      <c r="L689" s="3"/>
      <c r="M689" s="3"/>
    </row>
    <row r="690" spans="1:13" x14ac:dyDescent="0.35">
      <c r="A690" s="3"/>
      <c r="B690" s="5">
        <v>421</v>
      </c>
      <c r="C690" s="3" t="s">
        <v>177</v>
      </c>
      <c r="D690" s="3"/>
      <c r="E690" s="158">
        <f t="shared" si="92"/>
        <v>0</v>
      </c>
      <c r="F690" s="158">
        <f t="shared" si="92"/>
        <v>0</v>
      </c>
      <c r="G690" s="158">
        <f t="shared" si="92"/>
        <v>0</v>
      </c>
      <c r="H690" s="137"/>
      <c r="I690" s="3"/>
      <c r="J690" s="6"/>
      <c r="K690" s="3"/>
      <c r="L690" s="3"/>
      <c r="M690" s="3"/>
    </row>
    <row r="691" spans="1:13" x14ac:dyDescent="0.35">
      <c r="A691" s="3"/>
      <c r="B691" s="76"/>
      <c r="C691" s="3"/>
      <c r="D691" s="3"/>
      <c r="E691" s="99"/>
      <c r="F691" s="74">
        <v>0</v>
      </c>
      <c r="G691" s="99"/>
      <c r="H691" s="137"/>
      <c r="I691" s="3"/>
      <c r="J691" s="6"/>
      <c r="K691" s="3"/>
      <c r="L691" s="3"/>
      <c r="M691" s="3"/>
    </row>
    <row r="692" spans="1:13" x14ac:dyDescent="0.35">
      <c r="A692" s="219" t="s">
        <v>207</v>
      </c>
      <c r="B692" s="220"/>
      <c r="C692" s="219"/>
      <c r="D692" s="219"/>
      <c r="E692" s="218">
        <f t="shared" ref="E692:G694" si="93">E693</f>
        <v>0</v>
      </c>
      <c r="F692" s="218">
        <f t="shared" si="93"/>
        <v>0</v>
      </c>
      <c r="G692" s="218">
        <f t="shared" si="93"/>
        <v>0</v>
      </c>
      <c r="H692" s="214"/>
      <c r="I692" s="3"/>
      <c r="J692" s="6"/>
      <c r="K692" s="3"/>
      <c r="L692" s="3"/>
      <c r="M692" s="3"/>
    </row>
    <row r="693" spans="1:13" x14ac:dyDescent="0.35">
      <c r="A693" s="3"/>
      <c r="B693" s="4">
        <v>42</v>
      </c>
      <c r="C693" s="3" t="s">
        <v>165</v>
      </c>
      <c r="D693" s="3"/>
      <c r="E693" s="154">
        <f t="shared" si="93"/>
        <v>0</v>
      </c>
      <c r="F693" s="154">
        <f t="shared" si="93"/>
        <v>0</v>
      </c>
      <c r="G693" s="154">
        <f t="shared" si="93"/>
        <v>0</v>
      </c>
      <c r="H693" s="137"/>
      <c r="I693" s="3"/>
      <c r="J693" s="6"/>
      <c r="K693" s="3"/>
      <c r="L693" s="3"/>
      <c r="M693" s="3"/>
    </row>
    <row r="694" spans="1:13" x14ac:dyDescent="0.35">
      <c r="A694" s="3"/>
      <c r="B694" s="5">
        <v>421</v>
      </c>
      <c r="C694" s="3" t="s">
        <v>177</v>
      </c>
      <c r="D694" s="3"/>
      <c r="E694" s="158">
        <f t="shared" si="93"/>
        <v>0</v>
      </c>
      <c r="F694" s="158">
        <f t="shared" si="93"/>
        <v>0</v>
      </c>
      <c r="G694" s="158">
        <f t="shared" si="93"/>
        <v>0</v>
      </c>
      <c r="H694" s="137"/>
      <c r="I694" s="3"/>
      <c r="J694" s="6"/>
      <c r="K694" s="3"/>
      <c r="L694" s="3"/>
      <c r="M694" s="3"/>
    </row>
    <row r="695" spans="1:13" x14ac:dyDescent="0.35">
      <c r="A695" s="3"/>
      <c r="B695" s="76"/>
      <c r="C695" s="3"/>
      <c r="D695" s="3"/>
      <c r="E695" s="99">
        <v>0</v>
      </c>
      <c r="F695" s="74">
        <v>0</v>
      </c>
      <c r="G695" s="99">
        <v>0</v>
      </c>
      <c r="H695" s="137"/>
      <c r="I695" s="3"/>
      <c r="J695" s="6"/>
      <c r="K695" s="3"/>
      <c r="L695" s="3"/>
      <c r="M695" s="3"/>
    </row>
    <row r="696" spans="1:13" x14ac:dyDescent="0.35">
      <c r="A696" s="212" t="s">
        <v>208</v>
      </c>
      <c r="B696" s="216"/>
      <c r="C696" s="212"/>
      <c r="D696" s="216"/>
      <c r="E696" s="218">
        <f t="shared" ref="E696:G698" si="94">E697</f>
        <v>5000</v>
      </c>
      <c r="F696" s="218">
        <f t="shared" si="94"/>
        <v>0</v>
      </c>
      <c r="G696" s="218">
        <f t="shared" si="94"/>
        <v>0</v>
      </c>
      <c r="H696" s="214">
        <f t="shared" ref="H696" si="95">F696/E696*100</f>
        <v>0</v>
      </c>
      <c r="I696" s="3"/>
      <c r="J696" s="6"/>
      <c r="K696" s="3"/>
      <c r="L696" s="3"/>
      <c r="M696" s="3"/>
    </row>
    <row r="697" spans="1:13" x14ac:dyDescent="0.35">
      <c r="A697" s="3"/>
      <c r="B697" s="4">
        <v>42</v>
      </c>
      <c r="C697" s="3" t="s">
        <v>165</v>
      </c>
      <c r="D697" s="76"/>
      <c r="E697" s="154">
        <f t="shared" si="94"/>
        <v>5000</v>
      </c>
      <c r="F697" s="154">
        <f t="shared" si="94"/>
        <v>0</v>
      </c>
      <c r="G697" s="154">
        <f t="shared" si="94"/>
        <v>0</v>
      </c>
      <c r="H697" s="137">
        <f t="shared" ref="H697" si="96">F697/E697*100</f>
        <v>0</v>
      </c>
      <c r="I697" s="3"/>
      <c r="J697" s="6"/>
      <c r="K697" s="3"/>
      <c r="L697" s="3"/>
      <c r="M697" s="3"/>
    </row>
    <row r="698" spans="1:13" x14ac:dyDescent="0.35">
      <c r="A698" s="3"/>
      <c r="B698" s="5">
        <v>423</v>
      </c>
      <c r="C698" s="3" t="s">
        <v>209</v>
      </c>
      <c r="D698" s="76"/>
      <c r="E698" s="158">
        <f t="shared" si="94"/>
        <v>5000</v>
      </c>
      <c r="F698" s="158">
        <f t="shared" si="94"/>
        <v>0</v>
      </c>
      <c r="G698" s="158">
        <f t="shared" si="94"/>
        <v>0</v>
      </c>
      <c r="H698" s="137">
        <f t="shared" ref="H698" si="97">F698/E698*100</f>
        <v>0</v>
      </c>
      <c r="I698" s="3"/>
      <c r="J698" s="6"/>
      <c r="K698" s="3"/>
      <c r="L698" s="3"/>
      <c r="M698" s="3"/>
    </row>
    <row r="699" spans="1:13" x14ac:dyDescent="0.35">
      <c r="A699" s="3"/>
      <c r="B699" s="76"/>
      <c r="C699" s="3"/>
      <c r="D699" s="76"/>
      <c r="E699" s="74">
        <v>5000</v>
      </c>
      <c r="F699" s="74">
        <v>0</v>
      </c>
      <c r="G699" s="74">
        <v>0</v>
      </c>
      <c r="H699" s="137">
        <f t="shared" ref="H699" si="98">F699/E699*100</f>
        <v>0</v>
      </c>
      <c r="I699" s="3"/>
      <c r="J699" s="6"/>
      <c r="K699" s="3"/>
      <c r="L699" s="3"/>
      <c r="M699" s="3"/>
    </row>
    <row r="700" spans="1:13" x14ac:dyDescent="0.35">
      <c r="A700" s="212" t="s">
        <v>210</v>
      </c>
      <c r="B700" s="216"/>
      <c r="C700" s="212"/>
      <c r="D700" s="216"/>
      <c r="E700" s="218">
        <f t="shared" ref="E700:G702" si="99">E701</f>
        <v>300000</v>
      </c>
      <c r="F700" s="218">
        <f t="shared" si="99"/>
        <v>0</v>
      </c>
      <c r="G700" s="218">
        <f t="shared" si="99"/>
        <v>0</v>
      </c>
      <c r="H700" s="214">
        <f t="shared" ref="H700" si="100">F700/E700*100</f>
        <v>0</v>
      </c>
      <c r="I700" s="3"/>
      <c r="J700" s="6"/>
      <c r="K700" s="3"/>
      <c r="L700" s="3"/>
      <c r="M700" s="3"/>
    </row>
    <row r="701" spans="1:13" x14ac:dyDescent="0.35">
      <c r="A701" s="3"/>
      <c r="B701" s="4">
        <v>42</v>
      </c>
      <c r="C701" s="3" t="s">
        <v>165</v>
      </c>
      <c r="D701" s="76"/>
      <c r="E701" s="154">
        <f t="shared" si="99"/>
        <v>300000</v>
      </c>
      <c r="F701" s="154">
        <f t="shared" si="99"/>
        <v>0</v>
      </c>
      <c r="G701" s="154">
        <f t="shared" si="99"/>
        <v>0</v>
      </c>
      <c r="H701" s="137">
        <f t="shared" ref="H701" si="101">F701/E701*100</f>
        <v>0</v>
      </c>
      <c r="I701" s="3"/>
      <c r="J701" s="6"/>
      <c r="K701" s="3"/>
      <c r="L701" s="3"/>
      <c r="M701" s="3"/>
    </row>
    <row r="702" spans="1:13" ht="16.5" x14ac:dyDescent="0.35">
      <c r="A702" s="3"/>
      <c r="B702" s="76">
        <v>426</v>
      </c>
      <c r="C702" s="3" t="s">
        <v>211</v>
      </c>
      <c r="D702" s="76"/>
      <c r="E702" s="158">
        <f t="shared" si="99"/>
        <v>300000</v>
      </c>
      <c r="F702" s="158">
        <f t="shared" si="99"/>
        <v>0</v>
      </c>
      <c r="G702" s="158">
        <f t="shared" si="99"/>
        <v>0</v>
      </c>
      <c r="H702" s="137">
        <f t="shared" ref="H702" si="102">F702/E702*100</f>
        <v>0</v>
      </c>
      <c r="I702" s="3"/>
      <c r="J702" s="160"/>
      <c r="K702" s="161"/>
      <c r="L702" s="162"/>
      <c r="M702" s="161"/>
    </row>
    <row r="703" spans="1:13" ht="16.5" x14ac:dyDescent="0.35">
      <c r="A703" s="76"/>
      <c r="B703" s="76"/>
      <c r="C703" s="3"/>
      <c r="D703" s="76"/>
      <c r="E703" s="74">
        <v>300000</v>
      </c>
      <c r="F703" s="74">
        <v>0</v>
      </c>
      <c r="G703" s="74"/>
      <c r="H703" s="137">
        <f t="shared" ref="H703" si="103">F703/E703*100</f>
        <v>0</v>
      </c>
      <c r="I703" s="3"/>
      <c r="J703" s="12"/>
      <c r="K703" s="163"/>
      <c r="L703" s="164"/>
      <c r="M703" s="165"/>
    </row>
    <row r="704" spans="1:13" ht="16.5" x14ac:dyDescent="0.35">
      <c r="A704" s="212" t="s">
        <v>212</v>
      </c>
      <c r="B704" s="216"/>
      <c r="C704" s="212"/>
      <c r="D704" s="216"/>
      <c r="E704" s="218">
        <f t="shared" ref="E704:G706" si="104">E705</f>
        <v>0</v>
      </c>
      <c r="F704" s="218">
        <f t="shared" si="104"/>
        <v>0</v>
      </c>
      <c r="G704" s="218">
        <f t="shared" si="104"/>
        <v>0</v>
      </c>
      <c r="H704" s="214"/>
      <c r="K704" s="167"/>
      <c r="L704" s="164"/>
      <c r="M704" s="165"/>
    </row>
    <row r="705" spans="1:13" ht="16.5" x14ac:dyDescent="0.35">
      <c r="A705" s="3"/>
      <c r="B705" s="4">
        <v>42</v>
      </c>
      <c r="C705" s="3" t="s">
        <v>165</v>
      </c>
      <c r="D705" s="76"/>
      <c r="E705" s="154">
        <f t="shared" si="104"/>
        <v>0</v>
      </c>
      <c r="F705" s="154">
        <f t="shared" si="104"/>
        <v>0</v>
      </c>
      <c r="G705" s="154">
        <f t="shared" si="104"/>
        <v>0</v>
      </c>
      <c r="H705" s="137"/>
      <c r="K705" s="148"/>
      <c r="L705" s="164"/>
      <c r="M705" s="165"/>
    </row>
    <row r="706" spans="1:13" x14ac:dyDescent="0.35">
      <c r="A706" s="3"/>
      <c r="B706" s="76">
        <v>421</v>
      </c>
      <c r="C706" s="3" t="s">
        <v>177</v>
      </c>
      <c r="D706" s="76"/>
      <c r="E706" s="158">
        <f t="shared" si="104"/>
        <v>0</v>
      </c>
      <c r="F706" s="158">
        <f t="shared" si="104"/>
        <v>0</v>
      </c>
      <c r="G706" s="158">
        <f t="shared" si="104"/>
        <v>0</v>
      </c>
      <c r="H706" s="137"/>
      <c r="K706" s="3"/>
      <c r="L706" s="3"/>
      <c r="M706" s="3"/>
    </row>
    <row r="707" spans="1:13" x14ac:dyDescent="0.35">
      <c r="A707" s="76"/>
      <c r="B707" s="76"/>
      <c r="C707" s="3"/>
      <c r="D707" s="76"/>
      <c r="E707" s="74">
        <v>0</v>
      </c>
      <c r="F707" s="99">
        <v>0</v>
      </c>
      <c r="G707" s="74"/>
      <c r="H707" s="137"/>
      <c r="K707" s="3"/>
      <c r="L707" s="3"/>
      <c r="M707" s="3"/>
    </row>
    <row r="708" spans="1:13" x14ac:dyDescent="0.35">
      <c r="A708" s="212" t="s">
        <v>213</v>
      </c>
      <c r="B708" s="216"/>
      <c r="C708" s="212"/>
      <c r="D708" s="216"/>
      <c r="E708" s="218">
        <f t="shared" ref="E708:G710" si="105">E709</f>
        <v>400000</v>
      </c>
      <c r="F708" s="218">
        <f t="shared" si="105"/>
        <v>0</v>
      </c>
      <c r="G708" s="218">
        <f t="shared" si="105"/>
        <v>0</v>
      </c>
      <c r="H708" s="214">
        <f t="shared" ref="H708" si="106">F708/E708*100</f>
        <v>0</v>
      </c>
      <c r="K708" s="3"/>
      <c r="L708" s="3"/>
      <c r="M708" s="3"/>
    </row>
    <row r="709" spans="1:13" x14ac:dyDescent="0.35">
      <c r="A709" s="3"/>
      <c r="B709" s="4">
        <v>42</v>
      </c>
      <c r="C709" s="3" t="s">
        <v>165</v>
      </c>
      <c r="D709" s="76"/>
      <c r="E709" s="154">
        <f t="shared" si="105"/>
        <v>400000</v>
      </c>
      <c r="F709" s="154">
        <f t="shared" si="105"/>
        <v>0</v>
      </c>
      <c r="G709" s="154">
        <f t="shared" si="105"/>
        <v>0</v>
      </c>
      <c r="H709" s="137">
        <f t="shared" ref="H709" si="107">F709/E709*100</f>
        <v>0</v>
      </c>
      <c r="K709" s="3"/>
      <c r="L709" s="3"/>
      <c r="M709" s="3"/>
    </row>
    <row r="710" spans="1:13" x14ac:dyDescent="0.35">
      <c r="A710" s="3"/>
      <c r="B710" s="5">
        <v>421</v>
      </c>
      <c r="C710" s="3" t="s">
        <v>177</v>
      </c>
      <c r="D710" s="3"/>
      <c r="E710" s="158">
        <f t="shared" si="105"/>
        <v>400000</v>
      </c>
      <c r="F710" s="158">
        <f t="shared" si="105"/>
        <v>0</v>
      </c>
      <c r="G710" s="158">
        <f t="shared" si="105"/>
        <v>0</v>
      </c>
      <c r="H710" s="137">
        <f t="shared" ref="H710" si="108">F710/E710*100</f>
        <v>0</v>
      </c>
      <c r="K710" s="3"/>
      <c r="L710" s="3"/>
      <c r="M710" s="3"/>
    </row>
    <row r="711" spans="1:13" x14ac:dyDescent="0.35">
      <c r="A711" s="3"/>
      <c r="B711" s="76"/>
      <c r="C711" s="3"/>
      <c r="D711" s="3"/>
      <c r="E711" s="74">
        <v>400000</v>
      </c>
      <c r="F711" s="99">
        <v>0</v>
      </c>
      <c r="G711" s="74"/>
      <c r="H711" s="137">
        <f t="shared" ref="H711" si="109">F711/E711*100</f>
        <v>0</v>
      </c>
      <c r="K711" s="3"/>
      <c r="L711" s="3"/>
      <c r="M711" s="3"/>
    </row>
    <row r="712" spans="1:13" x14ac:dyDescent="0.35">
      <c r="A712" s="212" t="s">
        <v>214</v>
      </c>
      <c r="B712" s="216"/>
      <c r="C712" s="212"/>
      <c r="D712" s="216"/>
      <c r="E712" s="218">
        <f t="shared" ref="E712:G714" si="110">E713</f>
        <v>0</v>
      </c>
      <c r="F712" s="218">
        <f t="shared" si="110"/>
        <v>0</v>
      </c>
      <c r="G712" s="218">
        <f t="shared" si="110"/>
        <v>0</v>
      </c>
      <c r="H712" s="214"/>
      <c r="K712" s="3"/>
      <c r="L712" s="3"/>
      <c r="M712" s="3"/>
    </row>
    <row r="713" spans="1:13" x14ac:dyDescent="0.35">
      <c r="A713" s="3"/>
      <c r="B713" s="4">
        <v>42</v>
      </c>
      <c r="C713" s="3" t="s">
        <v>165</v>
      </c>
      <c r="D713" s="76"/>
      <c r="E713" s="154">
        <f t="shared" si="110"/>
        <v>0</v>
      </c>
      <c r="F713" s="154">
        <f t="shared" si="110"/>
        <v>0</v>
      </c>
      <c r="G713" s="154">
        <f t="shared" si="110"/>
        <v>0</v>
      </c>
      <c r="H713" s="137"/>
      <c r="K713" s="3"/>
      <c r="L713" s="3"/>
      <c r="M713" s="3"/>
    </row>
    <row r="714" spans="1:13" x14ac:dyDescent="0.35">
      <c r="A714" s="3"/>
      <c r="B714" s="5">
        <v>421</v>
      </c>
      <c r="C714" s="3" t="s">
        <v>177</v>
      </c>
      <c r="D714" s="3"/>
      <c r="E714" s="158">
        <f t="shared" si="110"/>
        <v>0</v>
      </c>
      <c r="F714" s="158">
        <f t="shared" si="110"/>
        <v>0</v>
      </c>
      <c r="G714" s="158">
        <f t="shared" si="110"/>
        <v>0</v>
      </c>
      <c r="H714" s="137"/>
      <c r="K714" s="3"/>
      <c r="L714" s="3"/>
      <c r="M714" s="3"/>
    </row>
    <row r="715" spans="1:13" x14ac:dyDescent="0.35">
      <c r="A715" s="3"/>
      <c r="B715" s="76"/>
      <c r="C715" s="3"/>
      <c r="D715" s="3"/>
      <c r="E715" s="74"/>
      <c r="F715" s="74">
        <v>0</v>
      </c>
      <c r="G715" s="74"/>
      <c r="H715" s="137"/>
      <c r="K715" s="3"/>
      <c r="L715" s="3"/>
      <c r="M715" s="3"/>
    </row>
    <row r="716" spans="1:13" x14ac:dyDescent="0.35">
      <c r="A716" s="212" t="s">
        <v>215</v>
      </c>
      <c r="B716" s="216"/>
      <c r="C716" s="212"/>
      <c r="D716" s="216"/>
      <c r="E716" s="218">
        <f t="shared" ref="E716:G718" si="111">E717</f>
        <v>100000</v>
      </c>
      <c r="F716" s="218">
        <f t="shared" si="111"/>
        <v>0</v>
      </c>
      <c r="G716" s="218">
        <f t="shared" si="111"/>
        <v>0</v>
      </c>
      <c r="H716" s="214">
        <f t="shared" ref="H716:H717" si="112">F716/E716*100</f>
        <v>0</v>
      </c>
      <c r="K716" s="3"/>
      <c r="L716" s="3"/>
      <c r="M716" s="3"/>
    </row>
    <row r="717" spans="1:13" x14ac:dyDescent="0.35">
      <c r="A717" s="3"/>
      <c r="B717" s="4">
        <v>42</v>
      </c>
      <c r="C717" s="3" t="s">
        <v>165</v>
      </c>
      <c r="D717" s="76"/>
      <c r="E717" s="154">
        <f t="shared" si="111"/>
        <v>100000</v>
      </c>
      <c r="F717" s="154">
        <f t="shared" si="111"/>
        <v>0</v>
      </c>
      <c r="G717" s="154">
        <f t="shared" si="111"/>
        <v>0</v>
      </c>
      <c r="H717" s="137">
        <f t="shared" si="112"/>
        <v>0</v>
      </c>
      <c r="K717" s="3"/>
      <c r="L717" s="3"/>
      <c r="M717" s="3"/>
    </row>
    <row r="718" spans="1:13" x14ac:dyDescent="0.35">
      <c r="A718" s="3"/>
      <c r="B718" s="5">
        <v>421</v>
      </c>
      <c r="C718" s="3" t="s">
        <v>216</v>
      </c>
      <c r="D718" s="76"/>
      <c r="E718" s="158">
        <f t="shared" si="111"/>
        <v>100000</v>
      </c>
      <c r="F718" s="158">
        <f t="shared" si="111"/>
        <v>0</v>
      </c>
      <c r="G718" s="158">
        <f t="shared" si="111"/>
        <v>0</v>
      </c>
      <c r="H718" s="137">
        <f t="shared" ref="H718:H720" si="113">F718/E718*100</f>
        <v>0</v>
      </c>
      <c r="K718" s="3"/>
      <c r="L718" s="3"/>
      <c r="M718" s="3"/>
    </row>
    <row r="719" spans="1:13" x14ac:dyDescent="0.35">
      <c r="A719" s="76"/>
      <c r="B719" s="76"/>
      <c r="C719" s="3"/>
      <c r="D719" s="76"/>
      <c r="E719" s="74">
        <v>100000</v>
      </c>
      <c r="F719" s="74">
        <v>0</v>
      </c>
      <c r="G719" s="74"/>
      <c r="H719" s="137">
        <f t="shared" si="113"/>
        <v>0</v>
      </c>
      <c r="K719" s="3"/>
      <c r="L719" s="3"/>
      <c r="M719" s="3"/>
    </row>
    <row r="720" spans="1:13" x14ac:dyDescent="0.35">
      <c r="A720" s="221" t="s">
        <v>217</v>
      </c>
      <c r="B720" s="221"/>
      <c r="C720" s="212"/>
      <c r="D720" s="221"/>
      <c r="E720" s="218">
        <f t="shared" ref="E720:G722" si="114">E721</f>
        <v>20000</v>
      </c>
      <c r="F720" s="218">
        <f t="shared" si="114"/>
        <v>0</v>
      </c>
      <c r="G720" s="218">
        <f t="shared" si="114"/>
        <v>0</v>
      </c>
      <c r="H720" s="214">
        <f t="shared" si="113"/>
        <v>0</v>
      </c>
      <c r="K720" s="3"/>
      <c r="L720" s="3"/>
      <c r="M720" s="3"/>
    </row>
    <row r="721" spans="1:13" x14ac:dyDescent="0.35">
      <c r="A721" s="4"/>
      <c r="B721" s="4">
        <v>42</v>
      </c>
      <c r="C721" s="3"/>
      <c r="D721" s="4"/>
      <c r="E721" s="154">
        <f t="shared" si="114"/>
        <v>20000</v>
      </c>
      <c r="F721" s="154">
        <f t="shared" si="114"/>
        <v>0</v>
      </c>
      <c r="G721" s="154">
        <f t="shared" si="114"/>
        <v>0</v>
      </c>
      <c r="H721" s="137">
        <f t="shared" ref="H721:H723" si="115">F721/E721*100</f>
        <v>0</v>
      </c>
      <c r="K721" s="3"/>
      <c r="L721" s="3"/>
      <c r="M721" s="3"/>
    </row>
    <row r="722" spans="1:13" x14ac:dyDescent="0.35">
      <c r="A722" s="76"/>
      <c r="B722" s="76">
        <v>421</v>
      </c>
      <c r="C722" s="3" t="s">
        <v>195</v>
      </c>
      <c r="D722" s="76"/>
      <c r="E722" s="158">
        <f t="shared" si="114"/>
        <v>20000</v>
      </c>
      <c r="F722" s="158">
        <f t="shared" si="114"/>
        <v>0</v>
      </c>
      <c r="G722" s="158">
        <f t="shared" si="114"/>
        <v>0</v>
      </c>
      <c r="H722" s="137">
        <f t="shared" si="115"/>
        <v>0</v>
      </c>
      <c r="K722" s="3"/>
      <c r="L722" s="3"/>
      <c r="M722" s="3"/>
    </row>
    <row r="723" spans="1:13" x14ac:dyDescent="0.35">
      <c r="A723" s="76"/>
      <c r="B723" s="76"/>
      <c r="C723" s="3"/>
      <c r="D723" s="76"/>
      <c r="E723" s="99">
        <v>20000</v>
      </c>
      <c r="F723" s="74">
        <v>0</v>
      </c>
      <c r="G723" s="99"/>
      <c r="H723" s="137">
        <f t="shared" si="115"/>
        <v>0</v>
      </c>
      <c r="K723" s="3"/>
      <c r="L723" s="3"/>
      <c r="M723" s="3"/>
    </row>
    <row r="724" spans="1:13" x14ac:dyDescent="0.35">
      <c r="A724" s="221" t="s">
        <v>218</v>
      </c>
      <c r="B724" s="221"/>
      <c r="C724" s="212"/>
      <c r="D724" s="216"/>
      <c r="E724" s="218">
        <f t="shared" ref="E724:G726" si="116">E725</f>
        <v>5000</v>
      </c>
      <c r="F724" s="218">
        <f t="shared" si="116"/>
        <v>0</v>
      </c>
      <c r="G724" s="218">
        <f t="shared" si="116"/>
        <v>0</v>
      </c>
      <c r="H724" s="214">
        <f t="shared" ref="H724:H726" si="117">F724/E724*100</f>
        <v>0</v>
      </c>
      <c r="K724" s="3"/>
      <c r="L724" s="3"/>
      <c r="M724" s="3"/>
    </row>
    <row r="725" spans="1:13" x14ac:dyDescent="0.35">
      <c r="A725" s="4"/>
      <c r="B725" s="4">
        <v>42</v>
      </c>
      <c r="C725" s="3"/>
      <c r="D725" s="76"/>
      <c r="E725" s="154">
        <f t="shared" si="116"/>
        <v>5000</v>
      </c>
      <c r="F725" s="154">
        <f t="shared" si="116"/>
        <v>0</v>
      </c>
      <c r="G725" s="154">
        <f t="shared" si="116"/>
        <v>0</v>
      </c>
      <c r="H725" s="137">
        <f t="shared" si="117"/>
        <v>0</v>
      </c>
      <c r="K725" s="3"/>
      <c r="L725" s="3"/>
      <c r="M725" s="3"/>
    </row>
    <row r="726" spans="1:13" x14ac:dyDescent="0.35">
      <c r="A726" s="76"/>
      <c r="B726" s="5">
        <v>421</v>
      </c>
      <c r="C726" s="3" t="s">
        <v>195</v>
      </c>
      <c r="D726" s="76"/>
      <c r="E726" s="158">
        <f t="shared" si="116"/>
        <v>5000</v>
      </c>
      <c r="F726" s="158">
        <f t="shared" si="116"/>
        <v>0</v>
      </c>
      <c r="G726" s="158">
        <f t="shared" si="116"/>
        <v>0</v>
      </c>
      <c r="H726" s="137">
        <f t="shared" si="117"/>
        <v>0</v>
      </c>
      <c r="K726" s="3"/>
      <c r="L726" s="3"/>
      <c r="M726" s="3"/>
    </row>
    <row r="727" spans="1:13" x14ac:dyDescent="0.35">
      <c r="A727" s="76"/>
      <c r="B727" s="76"/>
      <c r="C727" s="3"/>
      <c r="D727" s="76"/>
      <c r="E727" s="99">
        <v>5000</v>
      </c>
      <c r="F727" s="74">
        <v>0</v>
      </c>
      <c r="G727" s="99"/>
      <c r="H727" s="137">
        <f t="shared" ref="H727" si="118">F727/E727*100</f>
        <v>0</v>
      </c>
      <c r="M727" s="3"/>
    </row>
    <row r="728" spans="1:13" x14ac:dyDescent="0.35">
      <c r="A728" s="212" t="s">
        <v>219</v>
      </c>
      <c r="B728" s="212"/>
      <c r="C728" s="212"/>
      <c r="D728" s="212"/>
      <c r="E728" s="218">
        <f t="shared" ref="E728:G730" si="119">E729</f>
        <v>607600</v>
      </c>
      <c r="F728" s="218">
        <f t="shared" si="119"/>
        <v>0</v>
      </c>
      <c r="G728" s="218">
        <f t="shared" si="119"/>
        <v>0</v>
      </c>
      <c r="H728" s="214">
        <f t="shared" ref="H728" si="120">F728/E728*100</f>
        <v>0</v>
      </c>
      <c r="M728" s="3"/>
    </row>
    <row r="729" spans="1:13" x14ac:dyDescent="0.35">
      <c r="A729" s="3"/>
      <c r="B729" s="4">
        <v>42</v>
      </c>
      <c r="C729" s="3" t="s">
        <v>165</v>
      </c>
      <c r="D729" s="3"/>
      <c r="E729" s="154">
        <f t="shared" si="119"/>
        <v>607600</v>
      </c>
      <c r="F729" s="154">
        <f t="shared" si="119"/>
        <v>0</v>
      </c>
      <c r="G729" s="154">
        <f t="shared" si="119"/>
        <v>0</v>
      </c>
      <c r="H729" s="137">
        <f t="shared" ref="H729" si="121">F729/E729*100</f>
        <v>0</v>
      </c>
      <c r="M729" s="3"/>
    </row>
    <row r="730" spans="1:13" x14ac:dyDescent="0.35">
      <c r="A730" s="3"/>
      <c r="B730" s="5">
        <v>421</v>
      </c>
      <c r="C730" s="3" t="s">
        <v>177</v>
      </c>
      <c r="D730" s="3"/>
      <c r="E730" s="158">
        <f t="shared" si="119"/>
        <v>607600</v>
      </c>
      <c r="F730" s="158">
        <f t="shared" si="119"/>
        <v>0</v>
      </c>
      <c r="G730" s="158">
        <f t="shared" si="119"/>
        <v>0</v>
      </c>
      <c r="H730" s="137">
        <f t="shared" ref="H730" si="122">F730/E730*100</f>
        <v>0</v>
      </c>
      <c r="M730" s="3"/>
    </row>
    <row r="731" spans="1:13" x14ac:dyDescent="0.35">
      <c r="A731" s="3"/>
      <c r="B731" s="76"/>
      <c r="C731" s="3"/>
      <c r="D731" s="3"/>
      <c r="E731" s="74">
        <v>607600</v>
      </c>
      <c r="F731" s="74">
        <v>0</v>
      </c>
      <c r="G731" s="74"/>
      <c r="H731" s="137">
        <f t="shared" ref="H731" si="123">F731/E731*100</f>
        <v>0</v>
      </c>
      <c r="M731" s="3"/>
    </row>
    <row r="732" spans="1:13" x14ac:dyDescent="0.35">
      <c r="A732" s="222" t="s">
        <v>220</v>
      </c>
      <c r="B732" s="220"/>
      <c r="C732" s="219"/>
      <c r="D732" s="220"/>
      <c r="E732" s="218">
        <f t="shared" ref="E732:G734" si="124">E733</f>
        <v>800000</v>
      </c>
      <c r="F732" s="218">
        <f t="shared" si="124"/>
        <v>0</v>
      </c>
      <c r="G732" s="218">
        <f t="shared" si="124"/>
        <v>0</v>
      </c>
      <c r="H732" s="214">
        <f t="shared" ref="H732" si="125">F732/E732*100</f>
        <v>0</v>
      </c>
      <c r="M732" s="3"/>
    </row>
    <row r="733" spans="1:13" x14ac:dyDescent="0.35">
      <c r="A733" s="7"/>
      <c r="B733" s="120">
        <v>42</v>
      </c>
      <c r="C733" s="7" t="s">
        <v>165</v>
      </c>
      <c r="D733" s="91"/>
      <c r="E733" s="154">
        <f t="shared" si="124"/>
        <v>800000</v>
      </c>
      <c r="F733" s="154">
        <f t="shared" si="124"/>
        <v>0</v>
      </c>
      <c r="G733" s="154">
        <f t="shared" si="124"/>
        <v>0</v>
      </c>
      <c r="H733" s="137">
        <f t="shared" ref="H733" si="126">F733/E733*100</f>
        <v>0</v>
      </c>
      <c r="M733" s="3"/>
    </row>
    <row r="734" spans="1:13" x14ac:dyDescent="0.35">
      <c r="A734" s="7"/>
      <c r="B734" s="8">
        <v>421</v>
      </c>
      <c r="C734" s="7" t="s">
        <v>177</v>
      </c>
      <c r="D734" s="91"/>
      <c r="E734" s="158">
        <f t="shared" si="124"/>
        <v>800000</v>
      </c>
      <c r="F734" s="158">
        <f t="shared" si="124"/>
        <v>0</v>
      </c>
      <c r="G734" s="158">
        <f t="shared" si="124"/>
        <v>0</v>
      </c>
      <c r="H734" s="137">
        <f t="shared" ref="H734" si="127">F734/E734*100</f>
        <v>0</v>
      </c>
      <c r="M734" s="3"/>
    </row>
    <row r="735" spans="1:13" x14ac:dyDescent="0.35">
      <c r="A735" s="3"/>
      <c r="B735" s="3"/>
      <c r="C735" s="7"/>
      <c r="D735" s="91"/>
      <c r="E735" s="74">
        <v>800000</v>
      </c>
      <c r="F735" s="74">
        <v>0</v>
      </c>
      <c r="G735" s="74">
        <v>0</v>
      </c>
      <c r="H735" s="137">
        <f t="shared" ref="H735" si="128">F735/E735*100</f>
        <v>0</v>
      </c>
      <c r="M735" s="3"/>
    </row>
    <row r="736" spans="1:13" x14ac:dyDescent="0.35">
      <c r="A736" s="219" t="s">
        <v>221</v>
      </c>
      <c r="B736" s="220"/>
      <c r="C736" s="219"/>
      <c r="D736" s="220"/>
      <c r="E736" s="218">
        <f t="shared" ref="E736:G738" si="129">E737</f>
        <v>5000</v>
      </c>
      <c r="F736" s="218">
        <f t="shared" si="129"/>
        <v>0</v>
      </c>
      <c r="G736" s="218">
        <f t="shared" si="129"/>
        <v>0</v>
      </c>
      <c r="H736" s="214">
        <f t="shared" ref="H736" si="130">F736/E736*100</f>
        <v>0</v>
      </c>
      <c r="K736" s="3"/>
      <c r="L736" s="3"/>
      <c r="M736" s="3"/>
    </row>
    <row r="737" spans="1:13" x14ac:dyDescent="0.35">
      <c r="A737" s="7"/>
      <c r="B737" s="120">
        <v>42</v>
      </c>
      <c r="C737" s="7" t="s">
        <v>165</v>
      </c>
      <c r="D737" s="91"/>
      <c r="E737" s="154">
        <f t="shared" si="129"/>
        <v>5000</v>
      </c>
      <c r="F737" s="154">
        <f t="shared" si="129"/>
        <v>0</v>
      </c>
      <c r="G737" s="154">
        <f t="shared" si="129"/>
        <v>0</v>
      </c>
      <c r="H737" s="137">
        <f t="shared" ref="H737" si="131">F737/E737*100</f>
        <v>0</v>
      </c>
      <c r="K737" s="3"/>
      <c r="L737" s="3"/>
      <c r="M737" s="3"/>
    </row>
    <row r="738" spans="1:13" x14ac:dyDescent="0.35">
      <c r="A738" s="7"/>
      <c r="B738" s="8">
        <v>421</v>
      </c>
      <c r="C738" s="7" t="s">
        <v>222</v>
      </c>
      <c r="D738" s="91"/>
      <c r="E738" s="158">
        <f t="shared" si="129"/>
        <v>5000</v>
      </c>
      <c r="F738" s="158">
        <f t="shared" si="129"/>
        <v>0</v>
      </c>
      <c r="G738" s="158">
        <f t="shared" si="129"/>
        <v>0</v>
      </c>
      <c r="H738" s="137">
        <f t="shared" ref="H738" si="132">F738/E738*100</f>
        <v>0</v>
      </c>
      <c r="K738" s="3"/>
      <c r="L738" s="3"/>
      <c r="M738" s="3"/>
    </row>
    <row r="739" spans="1:13" x14ac:dyDescent="0.35">
      <c r="A739" s="3"/>
      <c r="B739" s="3"/>
      <c r="C739" s="7"/>
      <c r="D739" s="91"/>
      <c r="E739" s="74">
        <v>5000</v>
      </c>
      <c r="F739" s="74">
        <v>0</v>
      </c>
      <c r="G739" s="74"/>
      <c r="H739" s="137">
        <f t="shared" ref="H739" si="133">F739/E739*100</f>
        <v>0</v>
      </c>
      <c r="K739" s="3"/>
      <c r="L739" s="3"/>
      <c r="M739" s="3"/>
    </row>
    <row r="740" spans="1:13" x14ac:dyDescent="0.35">
      <c r="A740" s="219" t="s">
        <v>223</v>
      </c>
      <c r="B740" s="220"/>
      <c r="C740" s="219"/>
      <c r="D740" s="220"/>
      <c r="E740" s="218">
        <f t="shared" ref="E740:G742" si="134">E741</f>
        <v>0</v>
      </c>
      <c r="F740" s="223">
        <f>F741</f>
        <v>0</v>
      </c>
      <c r="G740" s="218">
        <f t="shared" si="134"/>
        <v>0</v>
      </c>
      <c r="H740" s="214"/>
      <c r="K740" s="3"/>
      <c r="L740" s="3"/>
      <c r="M740" s="3"/>
    </row>
    <row r="741" spans="1:13" x14ac:dyDescent="0.35">
      <c r="A741" s="7"/>
      <c r="B741" s="120">
        <v>42</v>
      </c>
      <c r="C741" s="7" t="s">
        <v>165</v>
      </c>
      <c r="D741" s="91"/>
      <c r="E741" s="154">
        <f t="shared" si="134"/>
        <v>0</v>
      </c>
      <c r="F741" s="155">
        <f t="shared" si="134"/>
        <v>0</v>
      </c>
      <c r="G741" s="154">
        <f t="shared" si="134"/>
        <v>0</v>
      </c>
      <c r="H741" s="137"/>
      <c r="K741" s="3"/>
      <c r="L741" s="3"/>
      <c r="M741" s="3"/>
    </row>
    <row r="742" spans="1:13" x14ac:dyDescent="0.35">
      <c r="A742" s="7"/>
      <c r="B742" s="8">
        <v>421</v>
      </c>
      <c r="C742" s="7" t="s">
        <v>177</v>
      </c>
      <c r="D742" s="91"/>
      <c r="E742" s="158">
        <f t="shared" si="134"/>
        <v>0</v>
      </c>
      <c r="F742" s="154">
        <f t="shared" si="134"/>
        <v>0</v>
      </c>
      <c r="G742" s="158">
        <f t="shared" si="134"/>
        <v>0</v>
      </c>
      <c r="H742" s="137"/>
      <c r="K742" s="3"/>
      <c r="L742" s="3"/>
      <c r="M742" s="3"/>
    </row>
    <row r="743" spans="1:13" x14ac:dyDescent="0.35">
      <c r="A743" s="3"/>
      <c r="B743" s="3"/>
      <c r="C743" s="7"/>
      <c r="D743" s="91"/>
      <c r="E743" s="74">
        <v>0</v>
      </c>
      <c r="F743" s="157">
        <v>0</v>
      </c>
      <c r="G743" s="74">
        <v>0</v>
      </c>
      <c r="H743" s="137"/>
      <c r="K743" s="3"/>
      <c r="L743" s="3"/>
      <c r="M743" s="3"/>
    </row>
    <row r="744" spans="1:13" x14ac:dyDescent="0.35">
      <c r="A744" s="219" t="s">
        <v>224</v>
      </c>
      <c r="B744" s="220"/>
      <c r="C744" s="219"/>
      <c r="D744" s="220"/>
      <c r="E744" s="218">
        <f t="shared" ref="E744:G746" si="135">E745</f>
        <v>0</v>
      </c>
      <c r="F744" s="223"/>
      <c r="G744" s="218">
        <f t="shared" si="135"/>
        <v>0</v>
      </c>
      <c r="H744" s="214"/>
      <c r="K744" s="3"/>
      <c r="L744" s="173"/>
      <c r="M744" s="3"/>
    </row>
    <row r="745" spans="1:13" x14ac:dyDescent="0.35">
      <c r="A745" s="7"/>
      <c r="B745" s="120">
        <v>42</v>
      </c>
      <c r="C745" s="7" t="s">
        <v>165</v>
      </c>
      <c r="D745" s="91"/>
      <c r="E745" s="154">
        <f t="shared" si="135"/>
        <v>0</v>
      </c>
      <c r="F745" s="154">
        <f t="shared" si="135"/>
        <v>0</v>
      </c>
      <c r="G745" s="154">
        <f t="shared" si="135"/>
        <v>0</v>
      </c>
      <c r="H745" s="137"/>
      <c r="I745" s="6"/>
      <c r="J745" s="3"/>
      <c r="K745" s="3"/>
      <c r="L745" s="173"/>
      <c r="M745" s="3"/>
    </row>
    <row r="746" spans="1:13" x14ac:dyDescent="0.35">
      <c r="A746" s="7"/>
      <c r="B746" s="8">
        <v>421</v>
      </c>
      <c r="C746" s="7" t="s">
        <v>177</v>
      </c>
      <c r="D746" s="91"/>
      <c r="E746" s="158">
        <f t="shared" si="135"/>
        <v>0</v>
      </c>
      <c r="F746" s="158">
        <f t="shared" si="135"/>
        <v>0</v>
      </c>
      <c r="G746" s="158">
        <f t="shared" si="135"/>
        <v>0</v>
      </c>
      <c r="H746" s="137"/>
      <c r="I746" s="6"/>
      <c r="J746" s="3"/>
      <c r="K746" s="3"/>
      <c r="L746" s="3"/>
      <c r="M746" s="3"/>
    </row>
    <row r="747" spans="1:13" x14ac:dyDescent="0.35">
      <c r="A747" s="3"/>
      <c r="B747" s="3"/>
      <c r="C747" s="7"/>
      <c r="D747" s="91"/>
      <c r="E747" s="74">
        <v>0</v>
      </c>
      <c r="F747" s="74"/>
      <c r="G747" s="74"/>
      <c r="H747" s="137"/>
    </row>
    <row r="748" spans="1:13" x14ac:dyDescent="0.35">
      <c r="A748" s="219" t="s">
        <v>225</v>
      </c>
      <c r="B748" s="220"/>
      <c r="C748" s="219"/>
      <c r="D748" s="220"/>
      <c r="E748" s="218">
        <f t="shared" ref="E748:G750" si="136">E749</f>
        <v>100000</v>
      </c>
      <c r="F748" s="218">
        <f t="shared" si="136"/>
        <v>0</v>
      </c>
      <c r="G748" s="218">
        <f t="shared" si="136"/>
        <v>0</v>
      </c>
      <c r="H748" s="214">
        <f t="shared" ref="H748:H751" si="137">F748/E748*100</f>
        <v>0</v>
      </c>
    </row>
    <row r="749" spans="1:13" x14ac:dyDescent="0.35">
      <c r="A749" s="7"/>
      <c r="B749" s="120">
        <v>42</v>
      </c>
      <c r="C749" s="7" t="s">
        <v>165</v>
      </c>
      <c r="D749" s="91"/>
      <c r="E749" s="154">
        <f t="shared" si="136"/>
        <v>100000</v>
      </c>
      <c r="F749" s="154">
        <f t="shared" si="136"/>
        <v>0</v>
      </c>
      <c r="G749" s="154">
        <f t="shared" si="136"/>
        <v>0</v>
      </c>
      <c r="H749" s="137">
        <f t="shared" si="137"/>
        <v>0</v>
      </c>
    </row>
    <row r="750" spans="1:13" x14ac:dyDescent="0.35">
      <c r="A750" s="7"/>
      <c r="B750" s="8">
        <v>421</v>
      </c>
      <c r="C750" s="7" t="s">
        <v>177</v>
      </c>
      <c r="D750" s="91"/>
      <c r="E750" s="158">
        <f t="shared" si="136"/>
        <v>100000</v>
      </c>
      <c r="F750" s="158">
        <f t="shared" si="136"/>
        <v>0</v>
      </c>
      <c r="G750" s="158">
        <f t="shared" si="136"/>
        <v>0</v>
      </c>
      <c r="H750" s="137">
        <f t="shared" si="137"/>
        <v>0</v>
      </c>
    </row>
    <row r="751" spans="1:13" x14ac:dyDescent="0.35">
      <c r="A751" s="3"/>
      <c r="B751" s="3"/>
      <c r="C751" s="7"/>
      <c r="D751" s="91"/>
      <c r="E751" s="74">
        <v>100000</v>
      </c>
      <c r="F751" s="74"/>
      <c r="G751" s="74"/>
      <c r="H751" s="137">
        <f t="shared" si="137"/>
        <v>0</v>
      </c>
    </row>
    <row r="752" spans="1:13" x14ac:dyDescent="0.35">
      <c r="A752" s="219" t="s">
        <v>226</v>
      </c>
      <c r="B752" s="220"/>
      <c r="C752" s="219"/>
      <c r="D752" s="220"/>
      <c r="E752" s="218">
        <f t="shared" ref="E752:G753" si="138">E753</f>
        <v>0</v>
      </c>
      <c r="F752" s="218">
        <f t="shared" si="138"/>
        <v>0</v>
      </c>
      <c r="G752" s="218">
        <f t="shared" si="138"/>
        <v>0</v>
      </c>
      <c r="H752" s="214"/>
    </row>
    <row r="753" spans="1:8" x14ac:dyDescent="0.35">
      <c r="A753" s="7"/>
      <c r="B753" s="120">
        <v>54</v>
      </c>
      <c r="C753" s="7" t="s">
        <v>70</v>
      </c>
      <c r="D753" s="91"/>
      <c r="E753" s="154">
        <f t="shared" si="138"/>
        <v>0</v>
      </c>
      <c r="F753" s="154">
        <f t="shared" si="138"/>
        <v>0</v>
      </c>
      <c r="G753" s="154">
        <f t="shared" si="138"/>
        <v>0</v>
      </c>
      <c r="H753" s="137"/>
    </row>
    <row r="754" spans="1:8" x14ac:dyDescent="0.35">
      <c r="A754" s="7"/>
      <c r="B754" s="8">
        <v>542</v>
      </c>
      <c r="C754" s="7" t="s">
        <v>70</v>
      </c>
      <c r="D754" s="91"/>
      <c r="E754" s="158">
        <f>E755</f>
        <v>0</v>
      </c>
      <c r="F754" s="158">
        <v>0</v>
      </c>
      <c r="G754" s="158">
        <f>G755</f>
        <v>0</v>
      </c>
      <c r="H754" s="137"/>
    </row>
    <row r="755" spans="1:8" x14ac:dyDescent="0.35">
      <c r="A755" s="3"/>
      <c r="B755" s="3"/>
      <c r="C755" s="7"/>
      <c r="D755" s="91"/>
      <c r="E755" s="74">
        <v>0</v>
      </c>
      <c r="F755" s="74"/>
      <c r="G755" s="74"/>
      <c r="H755" s="137"/>
    </row>
    <row r="756" spans="1:8" x14ac:dyDescent="0.35">
      <c r="A756" s="219" t="s">
        <v>227</v>
      </c>
      <c r="B756" s="220"/>
      <c r="C756" s="219"/>
      <c r="D756" s="220"/>
      <c r="E756" s="218">
        <f t="shared" ref="E756:G758" si="139">E757</f>
        <v>0</v>
      </c>
      <c r="F756" s="218">
        <f t="shared" si="139"/>
        <v>1375000</v>
      </c>
      <c r="G756" s="218">
        <f t="shared" si="139"/>
        <v>1314596</v>
      </c>
      <c r="H756" s="214"/>
    </row>
    <row r="757" spans="1:8" x14ac:dyDescent="0.35">
      <c r="A757" s="7"/>
      <c r="B757" s="120">
        <v>42</v>
      </c>
      <c r="C757" s="7" t="s">
        <v>165</v>
      </c>
      <c r="D757" s="91"/>
      <c r="E757" s="154">
        <f t="shared" si="139"/>
        <v>0</v>
      </c>
      <c r="F757" s="154">
        <f t="shared" si="139"/>
        <v>1375000</v>
      </c>
      <c r="G757" s="154">
        <f t="shared" si="139"/>
        <v>1314596</v>
      </c>
      <c r="H757" s="137"/>
    </row>
    <row r="758" spans="1:8" x14ac:dyDescent="0.35">
      <c r="A758" s="7"/>
      <c r="B758" s="8">
        <v>421</v>
      </c>
      <c r="C758" s="7" t="s">
        <v>177</v>
      </c>
      <c r="D758" s="91"/>
      <c r="E758" s="158">
        <f t="shared" si="139"/>
        <v>0</v>
      </c>
      <c r="F758" s="158">
        <f t="shared" si="139"/>
        <v>1375000</v>
      </c>
      <c r="G758" s="158">
        <f t="shared" si="139"/>
        <v>1314596</v>
      </c>
      <c r="H758" s="137"/>
    </row>
    <row r="759" spans="1:8" x14ac:dyDescent="0.35">
      <c r="A759" s="3"/>
      <c r="B759" s="3"/>
      <c r="C759" s="7"/>
      <c r="D759" s="91"/>
      <c r="E759" s="74">
        <v>0</v>
      </c>
      <c r="F759" s="74">
        <v>1375000</v>
      </c>
      <c r="G759" s="74">
        <v>1314596</v>
      </c>
      <c r="H759" s="137"/>
    </row>
    <row r="760" spans="1:8" x14ac:dyDescent="0.35">
      <c r="A760" s="7"/>
      <c r="B760" s="91"/>
      <c r="C760" s="7"/>
      <c r="D760" s="91"/>
      <c r="E760" s="155"/>
      <c r="F760" s="155"/>
      <c r="G760" s="155"/>
      <c r="H760" s="137"/>
    </row>
    <row r="761" spans="1:8" x14ac:dyDescent="0.35">
      <c r="A761" s="219" t="s">
        <v>263</v>
      </c>
      <c r="B761" s="222" t="s">
        <v>262</v>
      </c>
      <c r="C761" s="219"/>
      <c r="D761" s="220"/>
      <c r="E761" s="218">
        <f t="shared" ref="E761:F763" si="140">E762</f>
        <v>220000</v>
      </c>
      <c r="F761" s="218">
        <f t="shared" si="140"/>
        <v>0</v>
      </c>
      <c r="G761" s="224"/>
      <c r="H761" s="214"/>
    </row>
    <row r="762" spans="1:8" x14ac:dyDescent="0.35">
      <c r="A762" s="3"/>
      <c r="B762" s="120">
        <v>42</v>
      </c>
      <c r="C762" s="7" t="s">
        <v>165</v>
      </c>
      <c r="D762" s="91"/>
      <c r="E762" s="154">
        <f t="shared" si="140"/>
        <v>220000</v>
      </c>
      <c r="F762" s="154">
        <f t="shared" si="140"/>
        <v>0</v>
      </c>
      <c r="G762" s="71"/>
      <c r="H762" s="75"/>
    </row>
    <row r="763" spans="1:8" x14ac:dyDescent="0.35">
      <c r="A763" s="3"/>
      <c r="B763" s="8">
        <v>422</v>
      </c>
      <c r="C763" s="7" t="s">
        <v>166</v>
      </c>
      <c r="D763" s="91"/>
      <c r="E763" s="158">
        <f t="shared" si="140"/>
        <v>220000</v>
      </c>
      <c r="F763" s="158">
        <f t="shared" si="140"/>
        <v>0</v>
      </c>
      <c r="G763" s="71"/>
      <c r="H763" s="75"/>
    </row>
    <row r="764" spans="1:8" x14ac:dyDescent="0.35">
      <c r="A764" s="3"/>
      <c r="B764" s="3"/>
      <c r="C764" s="7"/>
      <c r="D764" s="91"/>
      <c r="E764" s="193">
        <v>220000</v>
      </c>
      <c r="F764" s="194">
        <v>0</v>
      </c>
      <c r="G764" s="194"/>
      <c r="H764" s="75"/>
    </row>
    <row r="765" spans="1:8" x14ac:dyDescent="0.35">
      <c r="A765" s="3"/>
      <c r="B765" s="3"/>
      <c r="C765" s="3"/>
      <c r="D765" s="166"/>
      <c r="E765" s="188"/>
      <c r="F765" s="189"/>
      <c r="G765" s="189"/>
      <c r="H765" s="75"/>
    </row>
    <row r="766" spans="1:8" x14ac:dyDescent="0.35">
      <c r="A766" s="219" t="s">
        <v>264</v>
      </c>
      <c r="B766" s="220"/>
      <c r="C766" s="219"/>
      <c r="D766" s="220"/>
      <c r="E766" s="218">
        <f t="shared" ref="E766:G768" si="141">E767</f>
        <v>375000</v>
      </c>
      <c r="F766" s="218">
        <f t="shared" si="141"/>
        <v>365000</v>
      </c>
      <c r="G766" s="218">
        <f t="shared" si="141"/>
        <v>0</v>
      </c>
      <c r="H766" s="223"/>
    </row>
    <row r="767" spans="1:8" x14ac:dyDescent="0.35">
      <c r="A767" s="7"/>
      <c r="B767" s="120">
        <v>42</v>
      </c>
      <c r="C767" s="7" t="s">
        <v>165</v>
      </c>
      <c r="D767" s="91"/>
      <c r="E767" s="154">
        <f t="shared" si="141"/>
        <v>375000</v>
      </c>
      <c r="F767" s="154">
        <f t="shared" si="141"/>
        <v>365000</v>
      </c>
      <c r="G767" s="154">
        <f t="shared" si="141"/>
        <v>0</v>
      </c>
      <c r="H767" s="75"/>
    </row>
    <row r="768" spans="1:8" x14ac:dyDescent="0.35">
      <c r="A768" s="7"/>
      <c r="B768" s="8">
        <v>421</v>
      </c>
      <c r="C768" s="7" t="s">
        <v>177</v>
      </c>
      <c r="D768" s="91"/>
      <c r="E768" s="158">
        <f t="shared" si="141"/>
        <v>375000</v>
      </c>
      <c r="F768" s="158">
        <f t="shared" si="141"/>
        <v>365000</v>
      </c>
      <c r="G768" s="158">
        <f t="shared" si="141"/>
        <v>0</v>
      </c>
      <c r="H768" s="75"/>
    </row>
    <row r="769" spans="1:8" x14ac:dyDescent="0.35">
      <c r="A769" s="3"/>
      <c r="B769" s="3"/>
      <c r="C769" s="7"/>
      <c r="D769" s="91"/>
      <c r="E769" s="74">
        <v>375000</v>
      </c>
      <c r="F769" s="74">
        <v>365000</v>
      </c>
      <c r="G769" s="74"/>
      <c r="H769" s="75"/>
    </row>
    <row r="770" spans="1:8" x14ac:dyDescent="0.35">
      <c r="A770" s="3"/>
      <c r="B770" s="3"/>
      <c r="C770" s="3"/>
      <c r="D770" s="4"/>
      <c r="E770" s="188"/>
      <c r="F770" s="189"/>
      <c r="G770" s="189"/>
      <c r="H770" s="75"/>
    </row>
    <row r="771" spans="1:8" x14ac:dyDescent="0.35">
      <c r="A771" s="212" t="s">
        <v>265</v>
      </c>
      <c r="B771" s="212"/>
      <c r="C771" s="212"/>
      <c r="D771" s="221"/>
      <c r="E771" s="218">
        <f t="shared" ref="E771" si="142">E772</f>
        <v>128000</v>
      </c>
      <c r="F771" s="226"/>
      <c r="G771" s="226"/>
      <c r="H771" s="223"/>
    </row>
    <row r="772" spans="1:8" x14ac:dyDescent="0.35">
      <c r="A772" s="3"/>
      <c r="B772" s="120">
        <v>42</v>
      </c>
      <c r="C772" s="7" t="s">
        <v>165</v>
      </c>
      <c r="D772" s="91"/>
      <c r="E772" s="154">
        <f t="shared" ref="E772:G773" si="143">E773</f>
        <v>128000</v>
      </c>
      <c r="F772" s="154">
        <f t="shared" si="143"/>
        <v>0</v>
      </c>
      <c r="G772" s="154">
        <f t="shared" si="143"/>
        <v>0</v>
      </c>
      <c r="H772" s="75"/>
    </row>
    <row r="773" spans="1:8" x14ac:dyDescent="0.35">
      <c r="A773" s="3"/>
      <c r="B773" s="8">
        <v>422</v>
      </c>
      <c r="C773" s="7" t="s">
        <v>266</v>
      </c>
      <c r="D773" s="91"/>
      <c r="E773" s="158">
        <f t="shared" si="143"/>
        <v>128000</v>
      </c>
      <c r="F773" s="158">
        <f t="shared" si="143"/>
        <v>0</v>
      </c>
      <c r="G773" s="158">
        <f t="shared" si="143"/>
        <v>0</v>
      </c>
      <c r="H773" s="75"/>
    </row>
    <row r="774" spans="1:8" x14ac:dyDescent="0.35">
      <c r="A774" s="3"/>
      <c r="B774" s="3">
        <v>4212</v>
      </c>
      <c r="C774" s="7" t="s">
        <v>267</v>
      </c>
      <c r="D774" s="91"/>
      <c r="E774" s="74">
        <v>128000</v>
      </c>
      <c r="F774" s="74">
        <v>0</v>
      </c>
      <c r="G774" s="74"/>
      <c r="H774" s="75"/>
    </row>
    <row r="775" spans="1:8" x14ac:dyDescent="0.35">
      <c r="A775" s="3"/>
      <c r="B775" s="3"/>
      <c r="C775" s="3"/>
      <c r="D775" s="4"/>
      <c r="E775" s="188"/>
      <c r="F775" s="189"/>
      <c r="G775" s="189"/>
      <c r="H775" s="75"/>
    </row>
    <row r="776" spans="1:8" x14ac:dyDescent="0.35">
      <c r="A776" s="212" t="s">
        <v>268</v>
      </c>
      <c r="B776" s="212"/>
      <c r="C776" s="212"/>
      <c r="D776" s="221"/>
      <c r="E776" s="225">
        <f>E777</f>
        <v>110000</v>
      </c>
      <c r="F776" s="226"/>
      <c r="G776" s="226"/>
      <c r="H776" s="223"/>
    </row>
    <row r="777" spans="1:8" x14ac:dyDescent="0.35">
      <c r="A777" s="3"/>
      <c r="B777" s="120">
        <v>42</v>
      </c>
      <c r="C777" s="7" t="s">
        <v>165</v>
      </c>
      <c r="D777" s="91"/>
      <c r="E777" s="154">
        <f t="shared" ref="E777:G778" si="144">E778</f>
        <v>110000</v>
      </c>
      <c r="F777" s="154">
        <f t="shared" si="144"/>
        <v>0</v>
      </c>
      <c r="G777" s="154">
        <f t="shared" si="144"/>
        <v>0</v>
      </c>
      <c r="H777" s="75"/>
    </row>
    <row r="778" spans="1:8" x14ac:dyDescent="0.35">
      <c r="A778" s="3"/>
      <c r="B778" s="8">
        <v>421</v>
      </c>
      <c r="C778" s="7" t="s">
        <v>177</v>
      </c>
      <c r="D778" s="91"/>
      <c r="E778" s="158">
        <f t="shared" si="144"/>
        <v>110000</v>
      </c>
      <c r="F778" s="158">
        <f t="shared" si="144"/>
        <v>0</v>
      </c>
      <c r="G778" s="158">
        <f t="shared" si="144"/>
        <v>0</v>
      </c>
      <c r="H778" s="75"/>
    </row>
    <row r="779" spans="1:8" x14ac:dyDescent="0.35">
      <c r="A779" s="168"/>
      <c r="B779" s="3"/>
      <c r="C779" s="7"/>
      <c r="D779" s="91"/>
      <c r="E779" s="74">
        <v>110000</v>
      </c>
      <c r="F779" s="74">
        <v>0</v>
      </c>
      <c r="G779" s="74"/>
      <c r="H779" s="170"/>
    </row>
    <row r="780" spans="1:8" ht="15.5" x14ac:dyDescent="0.35">
      <c r="A780" s="169"/>
      <c r="B780" s="168"/>
      <c r="C780" s="169"/>
      <c r="D780" s="169"/>
      <c r="E780" s="190"/>
      <c r="F780" s="190"/>
      <c r="G780" s="190"/>
      <c r="H780" s="170"/>
    </row>
    <row r="781" spans="1:8" ht="15.5" x14ac:dyDescent="0.35">
      <c r="A781" s="227" t="s">
        <v>269</v>
      </c>
      <c r="B781" s="228"/>
      <c r="C781" s="227"/>
      <c r="D781" s="227"/>
      <c r="E781" s="225">
        <f>E782</f>
        <v>113700</v>
      </c>
      <c r="F781" s="229"/>
      <c r="G781" s="229"/>
      <c r="H781" s="230"/>
    </row>
    <row r="782" spans="1:8" x14ac:dyDescent="0.35">
      <c r="A782" s="169"/>
      <c r="B782" s="120">
        <v>42</v>
      </c>
      <c r="C782" s="7" t="s">
        <v>165</v>
      </c>
      <c r="D782" s="91"/>
      <c r="E782" s="154">
        <f t="shared" ref="E782:G783" si="145">E783</f>
        <v>113700</v>
      </c>
      <c r="F782" s="154">
        <f t="shared" si="145"/>
        <v>0</v>
      </c>
      <c r="G782" s="154">
        <f t="shared" si="145"/>
        <v>0</v>
      </c>
      <c r="H782" s="170"/>
    </row>
    <row r="783" spans="1:8" x14ac:dyDescent="0.35">
      <c r="A783" s="169"/>
      <c r="B783" s="8">
        <v>422</v>
      </c>
      <c r="C783" s="7" t="s">
        <v>266</v>
      </c>
      <c r="D783" s="91"/>
      <c r="E783" s="158">
        <f t="shared" si="145"/>
        <v>113700</v>
      </c>
      <c r="F783" s="158">
        <f t="shared" si="145"/>
        <v>0</v>
      </c>
      <c r="G783" s="158">
        <f t="shared" si="145"/>
        <v>0</v>
      </c>
      <c r="H783" s="170"/>
    </row>
    <row r="784" spans="1:8" x14ac:dyDescent="0.35">
      <c r="A784" s="169"/>
      <c r="B784" s="3"/>
      <c r="C784" s="7"/>
      <c r="D784" s="91"/>
      <c r="E784" s="74">
        <v>113700</v>
      </c>
      <c r="F784" s="74">
        <v>0</v>
      </c>
      <c r="G784" s="74"/>
      <c r="H784" s="170"/>
    </row>
    <row r="785" spans="1:12" ht="15.5" x14ac:dyDescent="0.35">
      <c r="A785" s="169"/>
      <c r="B785" s="168"/>
      <c r="C785" s="169"/>
      <c r="D785" s="169"/>
      <c r="E785" s="190"/>
      <c r="F785" s="190"/>
      <c r="G785" s="190"/>
      <c r="H785" s="170"/>
    </row>
    <row r="786" spans="1:12" ht="15.5" x14ac:dyDescent="0.35">
      <c r="A786" s="231" t="s">
        <v>270</v>
      </c>
      <c r="B786" s="231"/>
      <c r="C786" s="231"/>
      <c r="D786" s="231"/>
      <c r="E786" s="225">
        <f>E787</f>
        <v>904000</v>
      </c>
      <c r="F786" s="234"/>
      <c r="G786" s="234"/>
      <c r="H786" s="235"/>
      <c r="I786" s="197"/>
      <c r="J786" s="197"/>
    </row>
    <row r="787" spans="1:12" x14ac:dyDescent="0.35">
      <c r="A787" s="198"/>
      <c r="B787" s="120">
        <v>42</v>
      </c>
      <c r="C787" s="7" t="s">
        <v>165</v>
      </c>
      <c r="D787" s="91"/>
      <c r="E787" s="154">
        <f t="shared" ref="E787:G788" si="146">E788</f>
        <v>904000</v>
      </c>
      <c r="F787" s="154">
        <f t="shared" si="146"/>
        <v>0</v>
      </c>
      <c r="G787" s="154">
        <f t="shared" si="146"/>
        <v>0</v>
      </c>
      <c r="H787" s="196"/>
      <c r="I787" s="197"/>
      <c r="J787" s="197"/>
    </row>
    <row r="788" spans="1:12" x14ac:dyDescent="0.35">
      <c r="A788" s="198"/>
      <c r="B788" s="8">
        <v>422</v>
      </c>
      <c r="C788" s="7" t="s">
        <v>266</v>
      </c>
      <c r="D788" s="91"/>
      <c r="E788" s="158">
        <f t="shared" si="146"/>
        <v>904000</v>
      </c>
      <c r="F788" s="158">
        <f t="shared" si="146"/>
        <v>0</v>
      </c>
      <c r="G788" s="158">
        <f t="shared" si="146"/>
        <v>0</v>
      </c>
      <c r="H788" s="196"/>
      <c r="I788" s="197"/>
      <c r="J788" s="197"/>
    </row>
    <row r="789" spans="1:12" x14ac:dyDescent="0.35">
      <c r="A789" s="198"/>
      <c r="B789" s="3"/>
      <c r="C789" s="7"/>
      <c r="D789" s="91"/>
      <c r="E789" s="74">
        <v>904000</v>
      </c>
      <c r="F789" s="74">
        <v>0</v>
      </c>
      <c r="G789" s="74"/>
      <c r="H789" s="196"/>
      <c r="I789" s="197"/>
      <c r="J789" s="197"/>
    </row>
    <row r="790" spans="1:12" x14ac:dyDescent="0.35">
      <c r="A790" s="201"/>
      <c r="B790" s="200"/>
      <c r="C790" s="200"/>
      <c r="D790" s="200"/>
      <c r="E790" s="202"/>
      <c r="F790" s="203"/>
      <c r="G790" s="203"/>
      <c r="H790" s="186"/>
      <c r="I790" s="197"/>
      <c r="J790" s="197"/>
    </row>
    <row r="791" spans="1:12" x14ac:dyDescent="0.35">
      <c r="A791" s="201"/>
      <c r="B791" s="201"/>
      <c r="C791" s="201"/>
      <c r="D791" s="200"/>
      <c r="E791" s="202"/>
      <c r="F791" s="203"/>
      <c r="G791" s="203"/>
      <c r="H791" s="186"/>
      <c r="I791" s="197"/>
      <c r="J791" s="197"/>
    </row>
    <row r="792" spans="1:12" x14ac:dyDescent="0.35">
      <c r="A792" s="231" t="s">
        <v>271</v>
      </c>
      <c r="B792" s="231"/>
      <c r="C792" s="231"/>
      <c r="D792" s="231"/>
      <c r="E792" s="225">
        <f>E793</f>
        <v>517000</v>
      </c>
      <c r="F792" s="232"/>
      <c r="G792" s="232"/>
      <c r="H792" s="233"/>
      <c r="I792" s="197"/>
      <c r="J792" s="197"/>
    </row>
    <row r="793" spans="1:12" x14ac:dyDescent="0.35">
      <c r="A793" s="201"/>
      <c r="B793" s="120">
        <v>42</v>
      </c>
      <c r="C793" s="7" t="s">
        <v>165</v>
      </c>
      <c r="D793" s="91"/>
      <c r="E793" s="154">
        <f t="shared" ref="E793:G794" si="147">E794</f>
        <v>517000</v>
      </c>
      <c r="F793" s="154">
        <f t="shared" si="147"/>
        <v>0</v>
      </c>
      <c r="G793" s="154">
        <f t="shared" si="147"/>
        <v>0</v>
      </c>
      <c r="H793" s="186"/>
      <c r="I793" s="197"/>
      <c r="J793" s="197"/>
    </row>
    <row r="794" spans="1:12" x14ac:dyDescent="0.35">
      <c r="A794" s="201"/>
      <c r="B794" s="8">
        <v>422</v>
      </c>
      <c r="C794" s="7" t="s">
        <v>266</v>
      </c>
      <c r="D794" s="91"/>
      <c r="E794" s="158">
        <f t="shared" si="147"/>
        <v>517000</v>
      </c>
      <c r="F794" s="158">
        <f t="shared" si="147"/>
        <v>0</v>
      </c>
      <c r="G794" s="158">
        <f t="shared" si="147"/>
        <v>0</v>
      </c>
      <c r="H794" s="186"/>
      <c r="I794" s="197"/>
      <c r="J794" s="197"/>
    </row>
    <row r="795" spans="1:12" x14ac:dyDescent="0.35">
      <c r="A795" s="200"/>
      <c r="B795" s="3"/>
      <c r="C795" s="7"/>
      <c r="D795" s="91"/>
      <c r="E795" s="74">
        <v>517000</v>
      </c>
      <c r="F795" s="74">
        <v>0</v>
      </c>
      <c r="G795" s="74"/>
      <c r="H795" s="204"/>
      <c r="I795" s="197"/>
      <c r="J795" s="197"/>
    </row>
    <row r="796" spans="1:12" x14ac:dyDescent="0.35">
      <c r="A796" s="166"/>
      <c r="B796" s="166"/>
      <c r="C796" s="166"/>
      <c r="D796" s="166"/>
      <c r="E796" s="191"/>
      <c r="F796" s="192"/>
      <c r="G796" s="192"/>
      <c r="H796" s="172"/>
    </row>
    <row r="797" spans="1:12" x14ac:dyDescent="0.35">
      <c r="A797" s="236" t="s">
        <v>272</v>
      </c>
      <c r="B797" s="236"/>
      <c r="C797" s="236"/>
      <c r="D797" s="236"/>
      <c r="E797" s="237">
        <f>E798</f>
        <v>236000</v>
      </c>
      <c r="F797" s="237">
        <f>F798</f>
        <v>165000</v>
      </c>
      <c r="G797" s="237">
        <f>G798</f>
        <v>114325</v>
      </c>
      <c r="H797" s="239"/>
      <c r="I797" s="197"/>
      <c r="J797" s="197"/>
      <c r="K797" s="197"/>
      <c r="L797" s="197"/>
    </row>
    <row r="798" spans="1:12" x14ac:dyDescent="0.35">
      <c r="A798" s="201"/>
      <c r="B798" s="120">
        <v>42</v>
      </c>
      <c r="C798" s="7" t="s">
        <v>165</v>
      </c>
      <c r="D798" s="91"/>
      <c r="E798" s="154">
        <f t="shared" ref="E798:G799" si="148">E799</f>
        <v>236000</v>
      </c>
      <c r="F798" s="154">
        <f t="shared" si="148"/>
        <v>165000</v>
      </c>
      <c r="G798" s="154">
        <f t="shared" si="148"/>
        <v>114325</v>
      </c>
      <c r="H798" s="186"/>
      <c r="I798" s="197"/>
      <c r="J798" s="197"/>
      <c r="K798" s="197"/>
      <c r="L798" s="197"/>
    </row>
    <row r="799" spans="1:12" x14ac:dyDescent="0.35">
      <c r="A799" s="201"/>
      <c r="B799" s="8">
        <v>422</v>
      </c>
      <c r="C799" s="7" t="s">
        <v>266</v>
      </c>
      <c r="D799" s="91"/>
      <c r="E799" s="158">
        <f t="shared" si="148"/>
        <v>236000</v>
      </c>
      <c r="F799" s="158">
        <f t="shared" si="148"/>
        <v>165000</v>
      </c>
      <c r="G799" s="158">
        <f t="shared" si="148"/>
        <v>114325</v>
      </c>
      <c r="H799" s="186"/>
      <c r="I799" s="197"/>
      <c r="J799" s="197"/>
      <c r="K799" s="197"/>
      <c r="L799" s="197"/>
    </row>
    <row r="800" spans="1:12" x14ac:dyDescent="0.35">
      <c r="A800" s="201"/>
      <c r="B800" s="3"/>
      <c r="C800" s="7"/>
      <c r="D800" s="91"/>
      <c r="E800" s="74">
        <v>236000</v>
      </c>
      <c r="F800" s="74">
        <v>165000</v>
      </c>
      <c r="G800" s="74">
        <v>114325</v>
      </c>
      <c r="H800" s="186"/>
      <c r="I800" s="197"/>
      <c r="J800" s="197"/>
      <c r="K800" s="197"/>
      <c r="L800" s="197"/>
    </row>
    <row r="801" spans="1:12" x14ac:dyDescent="0.35">
      <c r="A801" s="201"/>
      <c r="B801" s="201"/>
      <c r="C801" s="201"/>
      <c r="D801" s="200"/>
      <c r="E801" s="202"/>
      <c r="F801" s="205"/>
      <c r="G801" s="205"/>
      <c r="H801" s="186"/>
      <c r="I801" s="197"/>
      <c r="J801" s="197"/>
      <c r="K801" s="197"/>
      <c r="L801" s="197"/>
    </row>
    <row r="802" spans="1:12" x14ac:dyDescent="0.35">
      <c r="A802" s="240" t="s">
        <v>273</v>
      </c>
      <c r="B802" s="240"/>
      <c r="C802" s="240"/>
      <c r="D802" s="236"/>
      <c r="E802" s="237">
        <f>E803</f>
        <v>800000</v>
      </c>
      <c r="F802" s="238"/>
      <c r="G802" s="238"/>
      <c r="H802" s="233"/>
      <c r="I802" s="197"/>
      <c r="J802" s="197"/>
      <c r="K802" s="197"/>
      <c r="L802" s="197"/>
    </row>
    <row r="803" spans="1:12" x14ac:dyDescent="0.35">
      <c r="A803" s="201"/>
      <c r="B803" s="120">
        <v>42</v>
      </c>
      <c r="C803" s="7" t="s">
        <v>165</v>
      </c>
      <c r="D803" s="91"/>
      <c r="E803" s="154">
        <f t="shared" ref="E803:G804" si="149">E804</f>
        <v>800000</v>
      </c>
      <c r="F803" s="154">
        <f t="shared" si="149"/>
        <v>0</v>
      </c>
      <c r="G803" s="154">
        <f t="shared" si="149"/>
        <v>0</v>
      </c>
      <c r="H803" s="206"/>
      <c r="I803" s="197"/>
      <c r="J803" s="197"/>
      <c r="K803" s="197"/>
      <c r="L803" s="197"/>
    </row>
    <row r="804" spans="1:12" x14ac:dyDescent="0.35">
      <c r="A804" s="197"/>
      <c r="B804" s="8">
        <v>421</v>
      </c>
      <c r="C804" s="7" t="s">
        <v>177</v>
      </c>
      <c r="D804" s="91"/>
      <c r="E804" s="158">
        <f t="shared" si="149"/>
        <v>800000</v>
      </c>
      <c r="F804" s="158">
        <f t="shared" si="149"/>
        <v>0</v>
      </c>
      <c r="G804" s="158">
        <f t="shared" si="149"/>
        <v>0</v>
      </c>
      <c r="H804" s="197"/>
      <c r="I804" s="197"/>
      <c r="J804" s="197"/>
      <c r="K804" s="197"/>
      <c r="L804" s="197"/>
    </row>
    <row r="805" spans="1:12" x14ac:dyDescent="0.35">
      <c r="A805" s="197"/>
      <c r="B805" s="3"/>
      <c r="C805" s="7"/>
      <c r="D805" s="91"/>
      <c r="E805" s="74">
        <v>800000</v>
      </c>
      <c r="F805" s="74">
        <v>0</v>
      </c>
      <c r="G805" s="74"/>
      <c r="H805" s="197"/>
      <c r="I805" s="197"/>
      <c r="J805" s="197"/>
      <c r="K805" s="197"/>
      <c r="L805" s="197"/>
    </row>
    <row r="806" spans="1:12" x14ac:dyDescent="0.35">
      <c r="A806" s="197"/>
      <c r="B806" s="197"/>
      <c r="C806" s="197"/>
      <c r="D806" s="197"/>
      <c r="E806" s="207"/>
      <c r="F806" s="207"/>
      <c r="G806" s="207"/>
      <c r="H806" s="197"/>
      <c r="I806" s="197"/>
      <c r="J806" s="197"/>
      <c r="K806" s="197"/>
      <c r="L806" s="197"/>
    </row>
    <row r="807" spans="1:12" x14ac:dyDescent="0.35">
      <c r="A807" s="241" t="s">
        <v>274</v>
      </c>
      <c r="B807" s="241"/>
      <c r="C807" s="241"/>
      <c r="D807" s="241"/>
      <c r="E807" s="237">
        <f>E808</f>
        <v>0</v>
      </c>
      <c r="F807" s="237">
        <f>F808</f>
        <v>340000</v>
      </c>
      <c r="G807" s="237">
        <f>G808</f>
        <v>339750</v>
      </c>
      <c r="H807" s="241"/>
      <c r="I807" s="197"/>
      <c r="J807" s="197"/>
      <c r="K807" s="197"/>
      <c r="L807" s="197"/>
    </row>
    <row r="808" spans="1:12" x14ac:dyDescent="0.35">
      <c r="A808" s="197"/>
      <c r="B808" s="120">
        <v>42</v>
      </c>
      <c r="C808" s="7" t="s">
        <v>165</v>
      </c>
      <c r="D808" s="91"/>
      <c r="E808" s="154">
        <f t="shared" ref="E808:G809" si="150">E809</f>
        <v>0</v>
      </c>
      <c r="F808" s="154">
        <f t="shared" si="150"/>
        <v>340000</v>
      </c>
      <c r="G808" s="154">
        <f t="shared" si="150"/>
        <v>339750</v>
      </c>
      <c r="H808" s="197"/>
      <c r="I808" s="197"/>
      <c r="J808" s="197"/>
      <c r="K808" s="197"/>
      <c r="L808" s="197"/>
    </row>
    <row r="809" spans="1:12" x14ac:dyDescent="0.35">
      <c r="A809" s="197"/>
      <c r="B809" s="8">
        <v>421</v>
      </c>
      <c r="C809" s="7" t="s">
        <v>177</v>
      </c>
      <c r="D809" s="91"/>
      <c r="E809" s="158">
        <f t="shared" si="150"/>
        <v>0</v>
      </c>
      <c r="F809" s="158">
        <f t="shared" si="150"/>
        <v>340000</v>
      </c>
      <c r="G809" s="158">
        <f t="shared" si="150"/>
        <v>339750</v>
      </c>
      <c r="H809" s="197"/>
      <c r="I809" s="197"/>
      <c r="J809" s="197"/>
      <c r="K809" s="197"/>
      <c r="L809" s="197"/>
    </row>
    <row r="810" spans="1:12" x14ac:dyDescent="0.35">
      <c r="A810" s="197"/>
      <c r="B810" s="3"/>
      <c r="C810" s="7"/>
      <c r="D810" s="91"/>
      <c r="E810" s="74">
        <v>0</v>
      </c>
      <c r="F810" s="74">
        <v>340000</v>
      </c>
      <c r="G810" s="74">
        <v>339750</v>
      </c>
      <c r="H810" s="197"/>
      <c r="I810" s="197"/>
      <c r="J810" s="197"/>
      <c r="K810" s="197"/>
      <c r="L810" s="197"/>
    </row>
    <row r="811" spans="1:12" x14ac:dyDescent="0.35">
      <c r="A811" s="197"/>
      <c r="B811" s="197"/>
      <c r="C811" s="197"/>
      <c r="D811" s="197"/>
      <c r="E811" s="207"/>
      <c r="F811" s="207"/>
      <c r="G811" s="207"/>
      <c r="H811" s="197"/>
      <c r="I811" s="197"/>
      <c r="J811" s="197"/>
      <c r="K811" s="197"/>
      <c r="L811" s="197"/>
    </row>
    <row r="812" spans="1:12" x14ac:dyDescent="0.35">
      <c r="A812" s="241" t="s">
        <v>275</v>
      </c>
      <c r="B812" s="241"/>
      <c r="C812" s="241"/>
      <c r="D812" s="241"/>
      <c r="E812" s="237">
        <f>E813</f>
        <v>0</v>
      </c>
      <c r="F812" s="237">
        <f>F813</f>
        <v>260000</v>
      </c>
      <c r="G812" s="242"/>
      <c r="H812" s="241"/>
      <c r="I812" s="197"/>
      <c r="J812" s="197"/>
      <c r="K812" s="197"/>
      <c r="L812" s="197"/>
    </row>
    <row r="813" spans="1:12" x14ac:dyDescent="0.35">
      <c r="A813" s="197"/>
      <c r="B813" s="120">
        <v>42</v>
      </c>
      <c r="C813" s="7" t="s">
        <v>165</v>
      </c>
      <c r="D813" s="91"/>
      <c r="E813" s="154">
        <f t="shared" ref="E813:G818" si="151">E814</f>
        <v>0</v>
      </c>
      <c r="F813" s="154">
        <f t="shared" si="151"/>
        <v>260000</v>
      </c>
      <c r="G813" s="154">
        <f t="shared" si="151"/>
        <v>0</v>
      </c>
      <c r="H813" s="197"/>
      <c r="I813" s="197"/>
      <c r="J813" s="197"/>
      <c r="K813" s="197"/>
      <c r="L813" s="197"/>
    </row>
    <row r="814" spans="1:12" x14ac:dyDescent="0.35">
      <c r="A814" s="197"/>
      <c r="B814" s="8">
        <v>421</v>
      </c>
      <c r="C814" s="7" t="s">
        <v>177</v>
      </c>
      <c r="D814" s="91"/>
      <c r="E814" s="158">
        <f t="shared" si="151"/>
        <v>0</v>
      </c>
      <c r="F814" s="158">
        <f t="shared" si="151"/>
        <v>260000</v>
      </c>
      <c r="G814" s="158">
        <f t="shared" si="151"/>
        <v>0</v>
      </c>
      <c r="H814" s="197"/>
      <c r="I814" s="197"/>
      <c r="J814" s="197"/>
      <c r="K814" s="197"/>
      <c r="L814" s="197"/>
    </row>
    <row r="815" spans="1:12" x14ac:dyDescent="0.35">
      <c r="A815" s="197"/>
      <c r="B815" s="3"/>
      <c r="C815" s="7"/>
      <c r="D815" s="91"/>
      <c r="E815" s="74">
        <v>0</v>
      </c>
      <c r="F815" s="74">
        <v>260000</v>
      </c>
      <c r="G815" s="74"/>
      <c r="H815" s="197"/>
      <c r="I815" s="197"/>
      <c r="J815" s="197"/>
      <c r="K815" s="197"/>
      <c r="L815" s="197"/>
    </row>
    <row r="816" spans="1:12" x14ac:dyDescent="0.35">
      <c r="A816" s="241" t="s">
        <v>276</v>
      </c>
      <c r="B816" s="241"/>
      <c r="C816" s="241"/>
      <c r="D816" s="241"/>
      <c r="E816" s="242"/>
      <c r="F816" s="237">
        <f>F817</f>
        <v>260000</v>
      </c>
      <c r="G816" s="237">
        <f>G817</f>
        <v>23099</v>
      </c>
      <c r="H816" s="241"/>
      <c r="I816" s="197"/>
      <c r="J816" s="197"/>
      <c r="K816" s="197"/>
      <c r="L816" s="197"/>
    </row>
    <row r="817" spans="1:12" x14ac:dyDescent="0.35">
      <c r="A817" s="197"/>
      <c r="B817" s="120">
        <v>42</v>
      </c>
      <c r="C817" s="7" t="s">
        <v>165</v>
      </c>
      <c r="D817" s="91"/>
      <c r="E817" s="154">
        <f t="shared" si="151"/>
        <v>0</v>
      </c>
      <c r="F817" s="154">
        <f t="shared" si="151"/>
        <v>260000</v>
      </c>
      <c r="G817" s="154">
        <f t="shared" si="151"/>
        <v>23099</v>
      </c>
      <c r="H817" s="197"/>
      <c r="I817" s="197"/>
      <c r="J817" s="197"/>
      <c r="K817" s="197"/>
      <c r="L817" s="197"/>
    </row>
    <row r="818" spans="1:12" x14ac:dyDescent="0.35">
      <c r="A818" s="197"/>
      <c r="B818" s="8">
        <v>421</v>
      </c>
      <c r="C818" s="7" t="s">
        <v>177</v>
      </c>
      <c r="D818" s="91"/>
      <c r="E818" s="158">
        <f t="shared" si="151"/>
        <v>0</v>
      </c>
      <c r="F818" s="158">
        <f t="shared" si="151"/>
        <v>260000</v>
      </c>
      <c r="G818" s="158">
        <f t="shared" si="151"/>
        <v>23099</v>
      </c>
      <c r="H818" s="197"/>
      <c r="I818" s="197"/>
      <c r="J818" s="197"/>
      <c r="K818" s="197"/>
      <c r="L818" s="197"/>
    </row>
    <row r="819" spans="1:12" x14ac:dyDescent="0.35">
      <c r="A819" s="197"/>
      <c r="B819" s="3"/>
      <c r="C819" s="7"/>
      <c r="D819" s="91"/>
      <c r="E819" s="74">
        <v>0</v>
      </c>
      <c r="F819" s="74">
        <v>260000</v>
      </c>
      <c r="G819" s="74">
        <v>23099</v>
      </c>
      <c r="H819" s="197"/>
      <c r="I819" s="197"/>
      <c r="J819" s="197"/>
      <c r="K819" s="197"/>
      <c r="L819" s="197"/>
    </row>
    <row r="820" spans="1:12" x14ac:dyDescent="0.35">
      <c r="A820" s="197"/>
      <c r="B820" s="197"/>
      <c r="C820" s="197"/>
      <c r="D820" s="197"/>
      <c r="E820" s="207"/>
      <c r="F820" s="207"/>
      <c r="G820" s="207"/>
      <c r="H820" s="197"/>
      <c r="I820" s="197"/>
      <c r="J820" s="197"/>
      <c r="K820" s="197"/>
      <c r="L820" s="197"/>
    </row>
    <row r="821" spans="1:12" x14ac:dyDescent="0.35">
      <c r="A821" s="241" t="s">
        <v>277</v>
      </c>
      <c r="B821" s="241"/>
      <c r="C821" s="241"/>
      <c r="D821" s="241"/>
      <c r="E821" s="242"/>
      <c r="F821" s="237">
        <f>F822</f>
        <v>828300</v>
      </c>
      <c r="G821" s="237">
        <f>G822</f>
        <v>90610</v>
      </c>
      <c r="H821" s="241"/>
      <c r="I821" s="197"/>
      <c r="J821" s="197"/>
      <c r="K821" s="197"/>
      <c r="L821" s="197"/>
    </row>
    <row r="822" spans="1:12" x14ac:dyDescent="0.35">
      <c r="A822" s="197"/>
      <c r="B822" s="120">
        <v>42</v>
      </c>
      <c r="C822" s="7" t="s">
        <v>165</v>
      </c>
      <c r="D822" s="91"/>
      <c r="E822" s="154">
        <f t="shared" ref="E822:G823" si="152">E823</f>
        <v>0</v>
      </c>
      <c r="F822" s="154">
        <f t="shared" si="152"/>
        <v>828300</v>
      </c>
      <c r="G822" s="154">
        <f t="shared" si="152"/>
        <v>90610</v>
      </c>
      <c r="H822" s="197"/>
      <c r="I822" s="197"/>
      <c r="J822" s="197"/>
      <c r="K822" s="197"/>
      <c r="L822" s="197"/>
    </row>
    <row r="823" spans="1:12" x14ac:dyDescent="0.35">
      <c r="A823" s="197"/>
      <c r="B823" s="8">
        <v>421</v>
      </c>
      <c r="C823" s="7" t="s">
        <v>177</v>
      </c>
      <c r="D823" s="91"/>
      <c r="E823" s="158">
        <f t="shared" si="152"/>
        <v>0</v>
      </c>
      <c r="F823" s="158">
        <f t="shared" si="152"/>
        <v>828300</v>
      </c>
      <c r="G823" s="158">
        <f t="shared" si="152"/>
        <v>90610</v>
      </c>
      <c r="H823" s="197"/>
      <c r="I823" s="197"/>
      <c r="J823" s="197"/>
      <c r="K823" s="197"/>
      <c r="L823" s="197"/>
    </row>
    <row r="824" spans="1:12" x14ac:dyDescent="0.35">
      <c r="A824" s="197"/>
      <c r="B824" s="3"/>
      <c r="C824" s="7"/>
      <c r="D824" s="91"/>
      <c r="E824" s="74">
        <v>0</v>
      </c>
      <c r="F824" s="74">
        <v>828300</v>
      </c>
      <c r="G824" s="74">
        <v>90610</v>
      </c>
      <c r="H824" s="197"/>
      <c r="I824" s="197"/>
      <c r="J824" s="197"/>
      <c r="K824" s="197"/>
      <c r="L824" s="197"/>
    </row>
    <row r="825" spans="1:12" x14ac:dyDescent="0.35">
      <c r="A825" s="197"/>
      <c r="B825" s="197"/>
      <c r="C825" s="197"/>
      <c r="D825" s="197"/>
      <c r="E825" s="207"/>
      <c r="F825" s="207"/>
      <c r="G825" s="207"/>
      <c r="H825" s="197"/>
      <c r="I825" s="197"/>
      <c r="J825" s="197"/>
      <c r="K825" s="197"/>
      <c r="L825" s="197"/>
    </row>
    <row r="826" spans="1:12" x14ac:dyDescent="0.35">
      <c r="A826" s="197"/>
      <c r="B826" s="197"/>
      <c r="C826" s="197"/>
      <c r="D826" s="197"/>
      <c r="E826" s="207"/>
      <c r="F826" s="207"/>
      <c r="G826" s="207"/>
      <c r="H826" s="197"/>
      <c r="I826" s="197"/>
      <c r="J826" s="197"/>
      <c r="K826" s="197"/>
      <c r="L826" s="197"/>
    </row>
    <row r="827" spans="1:12" x14ac:dyDescent="0.35">
      <c r="A827" s="210" t="s">
        <v>278</v>
      </c>
      <c r="B827" s="210"/>
      <c r="C827" s="210"/>
      <c r="D827" s="210"/>
      <c r="E827" s="211">
        <f>E829+E834+E839+E844</f>
        <v>40000</v>
      </c>
      <c r="F827" s="211">
        <f>F829+F834+F839+F844</f>
        <v>0</v>
      </c>
      <c r="G827" s="211"/>
      <c r="H827" s="197"/>
      <c r="I827" s="197"/>
      <c r="J827" s="197"/>
      <c r="K827" s="197"/>
      <c r="L827" s="197"/>
    </row>
    <row r="828" spans="1:12" x14ac:dyDescent="0.35">
      <c r="A828" s="197"/>
      <c r="B828" s="197"/>
      <c r="C828" s="197"/>
      <c r="D828" s="197"/>
      <c r="E828" s="207"/>
      <c r="F828" s="207"/>
      <c r="G828" s="207"/>
      <c r="H828" s="197"/>
      <c r="I828" s="197"/>
      <c r="J828" s="197"/>
      <c r="K828" s="197"/>
      <c r="L828" s="197"/>
    </row>
    <row r="829" spans="1:12" x14ac:dyDescent="0.35">
      <c r="A829" s="197" t="s">
        <v>279</v>
      </c>
      <c r="B829" s="197"/>
      <c r="C829" s="197"/>
      <c r="D829" s="197"/>
      <c r="E829" s="207">
        <f>E830</f>
        <v>10000</v>
      </c>
      <c r="F829" s="207">
        <f>F830</f>
        <v>0</v>
      </c>
      <c r="G829" s="207"/>
      <c r="H829" s="197"/>
      <c r="I829" s="197"/>
      <c r="J829" s="197"/>
      <c r="K829" s="197"/>
      <c r="L829" s="197"/>
    </row>
    <row r="830" spans="1:12" x14ac:dyDescent="0.35">
      <c r="A830" s="197"/>
      <c r="B830" s="243">
        <v>32</v>
      </c>
      <c r="C830" s="197" t="s">
        <v>141</v>
      </c>
      <c r="D830" s="197"/>
      <c r="E830" s="207">
        <f>E831+E832</f>
        <v>10000</v>
      </c>
      <c r="F830" s="207">
        <f>F831+F832</f>
        <v>0</v>
      </c>
      <c r="G830" s="207"/>
      <c r="H830" s="197"/>
      <c r="I830" s="197"/>
      <c r="J830" s="197"/>
      <c r="K830" s="197"/>
      <c r="L830" s="197"/>
    </row>
    <row r="831" spans="1:12" x14ac:dyDescent="0.35">
      <c r="A831" s="197"/>
      <c r="B831" s="197"/>
      <c r="C831" s="197"/>
      <c r="D831" s="197"/>
      <c r="E831" s="244">
        <v>10000</v>
      </c>
      <c r="F831" s="244">
        <v>0</v>
      </c>
      <c r="G831" s="244"/>
      <c r="H831" s="197"/>
      <c r="I831" s="197"/>
      <c r="J831" s="197"/>
      <c r="K831" s="197"/>
      <c r="L831" s="197"/>
    </row>
    <row r="832" spans="1:12" x14ac:dyDescent="0.35">
      <c r="A832" s="197"/>
      <c r="B832" s="197"/>
      <c r="C832" s="197"/>
      <c r="D832" s="197"/>
      <c r="E832" s="244"/>
      <c r="F832" s="244">
        <v>0</v>
      </c>
      <c r="G832" s="244"/>
      <c r="H832" s="197"/>
      <c r="I832" s="197"/>
      <c r="J832" s="197"/>
      <c r="K832" s="197"/>
      <c r="L832" s="197"/>
    </row>
    <row r="833" spans="1:12" x14ac:dyDescent="0.35">
      <c r="A833" s="197"/>
      <c r="B833" s="197"/>
      <c r="C833" s="197"/>
      <c r="D833" s="197"/>
      <c r="E833" s="207"/>
      <c r="F833" s="207"/>
      <c r="G833" s="207"/>
      <c r="H833" s="197"/>
      <c r="I833" s="197"/>
      <c r="J833" s="197"/>
      <c r="K833" s="197"/>
      <c r="L833" s="197"/>
    </row>
    <row r="834" spans="1:12" x14ac:dyDescent="0.35">
      <c r="A834" s="197" t="s">
        <v>280</v>
      </c>
      <c r="B834" s="197"/>
      <c r="C834" s="197"/>
      <c r="D834" s="197"/>
      <c r="E834" s="207">
        <f>E835</f>
        <v>10000</v>
      </c>
      <c r="F834" s="207">
        <f>F835</f>
        <v>0</v>
      </c>
      <c r="G834" s="207"/>
      <c r="H834" s="197"/>
      <c r="I834" s="197"/>
      <c r="J834" s="197"/>
      <c r="K834" s="197"/>
      <c r="L834" s="197"/>
    </row>
    <row r="835" spans="1:12" x14ac:dyDescent="0.35">
      <c r="A835" s="197"/>
      <c r="B835" s="243">
        <v>32</v>
      </c>
      <c r="C835" s="197" t="s">
        <v>141</v>
      </c>
      <c r="D835" s="197"/>
      <c r="E835" s="207">
        <f>E836+E837</f>
        <v>10000</v>
      </c>
      <c r="F835" s="207">
        <f>F836</f>
        <v>0</v>
      </c>
      <c r="G835" s="207"/>
      <c r="H835" s="197"/>
      <c r="I835" s="197"/>
      <c r="J835" s="197"/>
      <c r="K835" s="197"/>
      <c r="L835" s="197"/>
    </row>
    <row r="836" spans="1:12" x14ac:dyDescent="0.35">
      <c r="A836" s="197"/>
      <c r="B836" s="197"/>
      <c r="C836" s="197"/>
      <c r="D836" s="197"/>
      <c r="E836" s="244">
        <v>10000</v>
      </c>
      <c r="F836" s="244">
        <v>0</v>
      </c>
      <c r="G836" s="244"/>
      <c r="H836" s="197"/>
      <c r="I836" s="197"/>
      <c r="J836" s="207"/>
      <c r="K836" s="197"/>
      <c r="L836" s="197"/>
    </row>
    <row r="837" spans="1:12" x14ac:dyDescent="0.35">
      <c r="A837" s="197"/>
      <c r="B837" s="197"/>
      <c r="C837" s="197"/>
      <c r="D837" s="197"/>
      <c r="E837" s="244"/>
      <c r="F837" s="244">
        <v>0</v>
      </c>
      <c r="G837" s="244"/>
      <c r="H837" s="197"/>
      <c r="I837" s="197"/>
      <c r="J837" s="207"/>
      <c r="K837" s="197"/>
      <c r="L837" s="197"/>
    </row>
    <row r="838" spans="1:12" x14ac:dyDescent="0.35">
      <c r="A838" s="197"/>
      <c r="B838" s="197"/>
      <c r="C838" s="197"/>
      <c r="D838" s="197"/>
      <c r="E838" s="207"/>
      <c r="F838" s="207"/>
      <c r="G838" s="207"/>
      <c r="H838" s="197"/>
      <c r="I838" s="197"/>
      <c r="J838" s="207"/>
      <c r="K838" s="197"/>
      <c r="L838" s="197"/>
    </row>
    <row r="839" spans="1:12" x14ac:dyDescent="0.35">
      <c r="A839" s="197" t="s">
        <v>281</v>
      </c>
      <c r="B839" s="197"/>
      <c r="C839" s="197"/>
      <c r="D839" s="197"/>
      <c r="E839" s="207">
        <f t="shared" ref="E839:F839" si="153">E840</f>
        <v>10000</v>
      </c>
      <c r="F839" s="207">
        <f t="shared" si="153"/>
        <v>0</v>
      </c>
      <c r="G839" s="207"/>
      <c r="H839" s="197"/>
      <c r="I839" s="197"/>
      <c r="J839" s="207"/>
      <c r="K839" s="197"/>
      <c r="L839" s="197"/>
    </row>
    <row r="840" spans="1:12" x14ac:dyDescent="0.35">
      <c r="A840" s="197"/>
      <c r="B840" s="243">
        <v>32</v>
      </c>
      <c r="C840" s="197" t="s">
        <v>141</v>
      </c>
      <c r="D840" s="197"/>
      <c r="E840" s="207">
        <f>E841+E842</f>
        <v>10000</v>
      </c>
      <c r="F840" s="207">
        <f>F841</f>
        <v>0</v>
      </c>
      <c r="G840" s="207"/>
      <c r="H840" s="197"/>
      <c r="I840" s="197"/>
      <c r="J840" s="207"/>
      <c r="K840" s="197"/>
      <c r="L840" s="197"/>
    </row>
    <row r="841" spans="1:12" x14ac:dyDescent="0.35">
      <c r="A841" s="197"/>
      <c r="B841" s="197"/>
      <c r="C841" s="197"/>
      <c r="D841" s="197"/>
      <c r="E841" s="244">
        <v>10000</v>
      </c>
      <c r="F841" s="244">
        <v>0</v>
      </c>
      <c r="G841" s="244"/>
      <c r="H841" s="197"/>
      <c r="I841" s="197"/>
      <c r="J841" s="207"/>
      <c r="K841" s="197"/>
      <c r="L841" s="197"/>
    </row>
    <row r="842" spans="1:12" x14ac:dyDescent="0.35">
      <c r="A842" s="197"/>
      <c r="B842" s="197"/>
      <c r="C842" s="197"/>
      <c r="D842" s="197"/>
      <c r="E842" s="244"/>
      <c r="F842" s="244">
        <v>0</v>
      </c>
      <c r="G842" s="244"/>
      <c r="H842" s="197"/>
      <c r="I842" s="197"/>
      <c r="J842" s="207"/>
      <c r="K842" s="197"/>
      <c r="L842" s="197"/>
    </row>
    <row r="843" spans="1:12" x14ac:dyDescent="0.35">
      <c r="A843" s="197"/>
      <c r="B843" s="197"/>
      <c r="C843" s="197"/>
      <c r="D843" s="197"/>
      <c r="E843" s="207"/>
      <c r="F843" s="207"/>
      <c r="G843" s="207"/>
      <c r="H843" s="197"/>
      <c r="I843" s="197"/>
      <c r="J843" s="207"/>
      <c r="K843" s="197"/>
      <c r="L843" s="197"/>
    </row>
    <row r="844" spans="1:12" x14ac:dyDescent="0.35">
      <c r="A844" s="197" t="s">
        <v>282</v>
      </c>
      <c r="B844" s="197"/>
      <c r="C844" s="197"/>
      <c r="D844" s="197"/>
      <c r="E844" s="207">
        <f t="shared" ref="E844:F844" si="154">E845</f>
        <v>10000</v>
      </c>
      <c r="F844" s="207">
        <f t="shared" si="154"/>
        <v>0</v>
      </c>
      <c r="G844" s="207"/>
      <c r="H844" s="197"/>
      <c r="I844" s="197"/>
      <c r="J844" s="207"/>
      <c r="K844" s="197"/>
      <c r="L844" s="197"/>
    </row>
    <row r="845" spans="1:12" x14ac:dyDescent="0.35">
      <c r="A845" s="197"/>
      <c r="B845" s="243">
        <v>32</v>
      </c>
      <c r="C845" s="197" t="s">
        <v>141</v>
      </c>
      <c r="D845" s="197"/>
      <c r="E845" s="207">
        <f>E846+E847</f>
        <v>10000</v>
      </c>
      <c r="F845" s="207">
        <f>F846</f>
        <v>0</v>
      </c>
      <c r="G845" s="207"/>
      <c r="H845" s="197"/>
      <c r="I845" s="197"/>
      <c r="J845" s="207"/>
      <c r="K845" s="197"/>
      <c r="L845" s="197"/>
    </row>
    <row r="846" spans="1:12" x14ac:dyDescent="0.35">
      <c r="A846" s="197"/>
      <c r="B846" s="197"/>
      <c r="C846" s="197"/>
      <c r="D846" s="197"/>
      <c r="E846" s="244">
        <v>10000</v>
      </c>
      <c r="F846" s="244">
        <v>0</v>
      </c>
      <c r="G846" s="244"/>
      <c r="H846" s="197"/>
      <c r="I846" s="197"/>
      <c r="J846" s="207"/>
      <c r="K846" s="197"/>
      <c r="L846" s="197"/>
    </row>
    <row r="847" spans="1:12" x14ac:dyDescent="0.35">
      <c r="A847" s="197"/>
      <c r="B847" s="197"/>
      <c r="C847" s="197"/>
      <c r="D847" s="197"/>
      <c r="E847" s="244"/>
      <c r="F847" s="244">
        <v>0</v>
      </c>
      <c r="G847" s="244"/>
      <c r="H847" s="197"/>
      <c r="I847" s="197"/>
      <c r="J847" s="207"/>
      <c r="K847" s="197"/>
      <c r="L847" s="197"/>
    </row>
    <row r="848" spans="1:12" x14ac:dyDescent="0.35">
      <c r="A848" s="197"/>
      <c r="B848" s="197"/>
      <c r="C848" s="197"/>
      <c r="D848" s="197"/>
      <c r="E848" s="207"/>
      <c r="F848" s="207"/>
      <c r="G848" s="207"/>
      <c r="H848" s="197"/>
      <c r="I848" s="197"/>
      <c r="J848" s="207"/>
      <c r="K848" s="197"/>
      <c r="L848" s="197"/>
    </row>
    <row r="849" spans="1:12" x14ac:dyDescent="0.35">
      <c r="A849" s="197"/>
      <c r="B849" s="197"/>
      <c r="C849" s="197"/>
      <c r="D849" s="197"/>
      <c r="E849" s="207"/>
      <c r="F849" s="207"/>
      <c r="G849" s="207"/>
      <c r="H849" s="197"/>
      <c r="I849" s="197"/>
      <c r="J849" s="207"/>
      <c r="K849" s="197"/>
      <c r="L849" s="197"/>
    </row>
    <row r="850" spans="1:12" x14ac:dyDescent="0.35">
      <c r="A850" s="197"/>
      <c r="B850" s="197"/>
      <c r="C850" s="197"/>
      <c r="D850" s="197"/>
      <c r="E850" s="207"/>
      <c r="F850" s="207"/>
      <c r="G850" s="207"/>
      <c r="H850" s="197"/>
      <c r="I850" s="197"/>
      <c r="J850" s="207"/>
      <c r="K850" s="197"/>
      <c r="L850" s="197"/>
    </row>
    <row r="851" spans="1:12" x14ac:dyDescent="0.35">
      <c r="A851" s="201"/>
      <c r="B851" s="201"/>
      <c r="C851" s="201"/>
      <c r="D851" s="200" t="s">
        <v>228</v>
      </c>
      <c r="E851" s="200"/>
      <c r="F851" s="208"/>
      <c r="G851" s="208"/>
      <c r="H851" s="186"/>
      <c r="I851" s="197"/>
      <c r="J851" s="207"/>
      <c r="K851" s="197"/>
      <c r="L851" s="197"/>
    </row>
    <row r="852" spans="1:12" x14ac:dyDescent="0.35">
      <c r="A852" s="201"/>
      <c r="B852" s="201" t="s">
        <v>289</v>
      </c>
      <c r="C852" s="201"/>
      <c r="D852" s="200"/>
      <c r="E852" s="200"/>
      <c r="F852" s="208"/>
      <c r="G852" s="208"/>
      <c r="H852" s="186"/>
      <c r="I852" s="197"/>
      <c r="J852" s="207"/>
      <c r="K852" s="197"/>
      <c r="L852" s="197"/>
    </row>
    <row r="853" spans="1:12" x14ac:dyDescent="0.35">
      <c r="A853" s="201"/>
      <c r="B853" s="201"/>
      <c r="C853" s="201"/>
      <c r="D853" s="200"/>
      <c r="E853" s="200"/>
      <c r="F853" s="208"/>
      <c r="G853" s="208"/>
      <c r="H853" s="186"/>
      <c r="I853" s="197"/>
      <c r="J853" s="207"/>
      <c r="K853" s="197"/>
      <c r="L853" s="197"/>
    </row>
    <row r="854" spans="1:12" x14ac:dyDescent="0.35">
      <c r="A854" s="201"/>
      <c r="B854" s="201"/>
      <c r="C854" s="201"/>
      <c r="D854" s="200" t="s">
        <v>229</v>
      </c>
      <c r="E854" s="200"/>
      <c r="F854" s="208"/>
      <c r="G854" s="208"/>
      <c r="H854" s="186"/>
      <c r="I854" s="197"/>
      <c r="J854" s="207"/>
      <c r="K854" s="197"/>
      <c r="L854" s="197"/>
    </row>
    <row r="855" spans="1:12" x14ac:dyDescent="0.35">
      <c r="A855" s="201"/>
      <c r="B855" s="201"/>
      <c r="C855" s="201"/>
      <c r="D855" s="200"/>
      <c r="E855" s="200"/>
      <c r="F855" s="208"/>
      <c r="G855" s="208"/>
      <c r="H855" s="186"/>
      <c r="I855" s="197"/>
      <c r="J855" s="207"/>
      <c r="K855" s="197"/>
      <c r="L855" s="197"/>
    </row>
    <row r="856" spans="1:12" x14ac:dyDescent="0.35">
      <c r="A856" s="201"/>
      <c r="B856" s="201" t="s">
        <v>230</v>
      </c>
      <c r="C856" s="201"/>
      <c r="D856" s="200"/>
      <c r="E856" s="200"/>
      <c r="F856" s="208"/>
      <c r="G856" s="208"/>
      <c r="H856" s="186"/>
      <c r="I856" s="197"/>
      <c r="J856" s="207"/>
      <c r="K856" s="197"/>
      <c r="L856" s="197"/>
    </row>
    <row r="857" spans="1:12" x14ac:dyDescent="0.35">
      <c r="A857" s="201"/>
      <c r="B857" s="201"/>
      <c r="C857" s="201"/>
      <c r="D857" s="200"/>
      <c r="E857" s="200"/>
      <c r="F857" s="208"/>
      <c r="G857" s="208"/>
      <c r="H857" s="186"/>
      <c r="I857" s="197"/>
      <c r="J857" s="207"/>
      <c r="K857" s="197"/>
      <c r="L857" s="197"/>
    </row>
    <row r="858" spans="1:12" x14ac:dyDescent="0.35">
      <c r="A858" s="201"/>
      <c r="B858" s="201"/>
      <c r="C858" s="201"/>
      <c r="D858" s="200" t="s">
        <v>231</v>
      </c>
      <c r="E858" s="200"/>
      <c r="F858" s="208"/>
      <c r="G858" s="208"/>
      <c r="H858" s="186"/>
      <c r="I858" s="197"/>
      <c r="J858" s="207"/>
      <c r="K858" s="197"/>
      <c r="L858" s="197"/>
    </row>
    <row r="859" spans="1:12" x14ac:dyDescent="0.35">
      <c r="A859" s="201"/>
      <c r="B859" s="201"/>
      <c r="C859" s="201"/>
      <c r="D859" s="200"/>
      <c r="E859" s="200"/>
      <c r="F859" s="208"/>
      <c r="G859" s="208"/>
      <c r="H859" s="186"/>
      <c r="I859" s="197"/>
      <c r="J859" s="207"/>
      <c r="K859" s="197"/>
      <c r="L859" s="197"/>
    </row>
    <row r="860" spans="1:12" x14ac:dyDescent="0.35">
      <c r="A860" s="201"/>
      <c r="B860" s="201" t="s">
        <v>295</v>
      </c>
      <c r="C860" s="201"/>
      <c r="D860" s="200"/>
      <c r="E860" s="200"/>
      <c r="F860" s="208"/>
      <c r="G860" s="208"/>
      <c r="H860" s="186"/>
      <c r="I860" s="197"/>
      <c r="J860" s="207"/>
      <c r="K860" s="197"/>
      <c r="L860" s="197"/>
    </row>
    <row r="861" spans="1:12" x14ac:dyDescent="0.35">
      <c r="A861" s="201"/>
      <c r="B861" s="201"/>
      <c r="C861" s="201"/>
      <c r="D861" s="200"/>
      <c r="E861" s="200"/>
      <c r="F861" s="208"/>
      <c r="G861" s="208"/>
      <c r="H861" s="186"/>
      <c r="I861" s="197"/>
      <c r="J861" s="197"/>
      <c r="K861" s="197"/>
      <c r="L861" s="197"/>
    </row>
    <row r="862" spans="1:12" x14ac:dyDescent="0.35">
      <c r="A862" s="201"/>
      <c r="B862" s="201"/>
      <c r="C862" s="201"/>
      <c r="D862" s="200" t="s">
        <v>232</v>
      </c>
      <c r="E862" s="200"/>
      <c r="F862" s="208"/>
      <c r="G862" s="208"/>
      <c r="H862" s="186"/>
      <c r="I862" s="197"/>
      <c r="J862" s="197"/>
      <c r="K862" s="197"/>
      <c r="L862" s="197"/>
    </row>
    <row r="863" spans="1:12" x14ac:dyDescent="0.35">
      <c r="A863" s="201"/>
      <c r="B863" s="201"/>
      <c r="C863" s="201"/>
      <c r="D863" s="200"/>
      <c r="E863" s="200"/>
      <c r="F863" s="208"/>
      <c r="G863" s="208"/>
      <c r="H863" s="186"/>
      <c r="I863" s="197"/>
      <c r="J863" s="197"/>
      <c r="K863" s="197"/>
      <c r="L863" s="197"/>
    </row>
    <row r="864" spans="1:12" x14ac:dyDescent="0.35">
      <c r="A864" s="201"/>
      <c r="B864" s="201" t="s">
        <v>290</v>
      </c>
      <c r="C864" s="201"/>
      <c r="D864" s="200"/>
      <c r="E864" s="200"/>
      <c r="F864" s="208"/>
      <c r="G864" s="208"/>
      <c r="H864" s="186"/>
      <c r="I864" s="197"/>
      <c r="J864" s="197"/>
      <c r="K864" s="197"/>
      <c r="L864" s="197"/>
    </row>
    <row r="865" spans="1:12" x14ac:dyDescent="0.35">
      <c r="A865" s="201" t="s">
        <v>233</v>
      </c>
      <c r="B865" s="201"/>
      <c r="C865" s="201"/>
      <c r="D865" s="200"/>
      <c r="E865" s="200"/>
      <c r="F865" s="208"/>
      <c r="G865" s="208"/>
      <c r="H865" s="186"/>
      <c r="I865" s="197"/>
      <c r="J865" s="197"/>
      <c r="K865" s="197"/>
      <c r="L865" s="197"/>
    </row>
    <row r="866" spans="1:12" x14ac:dyDescent="0.35">
      <c r="A866" s="201"/>
      <c r="B866" s="201"/>
      <c r="C866" s="201"/>
      <c r="D866" s="200"/>
      <c r="E866" s="200"/>
      <c r="F866" s="208"/>
      <c r="G866" s="208"/>
      <c r="H866" s="186"/>
      <c r="I866" s="197"/>
      <c r="J866" s="197"/>
      <c r="K866" s="197"/>
      <c r="L866" s="197"/>
    </row>
    <row r="867" spans="1:12" ht="0.5" customHeight="1" x14ac:dyDescent="0.35">
      <c r="A867" s="201"/>
      <c r="B867" s="201"/>
      <c r="C867" s="201"/>
      <c r="D867" s="200"/>
      <c r="E867" s="200"/>
      <c r="F867" s="208"/>
      <c r="G867" s="208"/>
      <c r="H867" s="186"/>
      <c r="I867" s="197"/>
      <c r="J867" s="197"/>
      <c r="K867" s="197"/>
      <c r="L867" s="197"/>
    </row>
    <row r="868" spans="1:12" ht="15.5" hidden="1" x14ac:dyDescent="0.35">
      <c r="A868" s="199"/>
      <c r="B868" s="198"/>
      <c r="C868" s="198"/>
      <c r="D868" s="209"/>
      <c r="E868" s="209"/>
      <c r="F868" s="196"/>
      <c r="G868" s="196"/>
      <c r="H868" s="196"/>
      <c r="I868" s="197"/>
      <c r="J868" s="197"/>
      <c r="K868" s="197"/>
      <c r="L868" s="197"/>
    </row>
    <row r="869" spans="1:12" ht="15.5" hidden="1" x14ac:dyDescent="0.35">
      <c r="A869" s="198"/>
      <c r="B869" s="199"/>
      <c r="C869" s="198"/>
      <c r="D869" s="198"/>
      <c r="E869" s="209"/>
      <c r="F869" s="209"/>
      <c r="G869" s="209"/>
      <c r="H869" s="196"/>
      <c r="I869" s="197"/>
      <c r="J869" s="197"/>
      <c r="K869" s="197"/>
      <c r="L869" s="197"/>
    </row>
    <row r="870" spans="1:12" ht="15.5" hidden="1" x14ac:dyDescent="0.35">
      <c r="A870" s="198"/>
      <c r="B870" s="199"/>
      <c r="C870" s="198"/>
      <c r="D870" s="198"/>
      <c r="E870" s="209"/>
      <c r="F870" s="209"/>
      <c r="G870" s="209"/>
      <c r="H870" s="196"/>
      <c r="I870" s="197"/>
      <c r="J870" s="197"/>
      <c r="K870" s="197"/>
      <c r="L870" s="197"/>
    </row>
    <row r="871" spans="1:12" ht="15.5" hidden="1" x14ac:dyDescent="0.35">
      <c r="A871" s="198"/>
      <c r="B871" s="199"/>
      <c r="C871" s="198"/>
      <c r="D871" s="198"/>
      <c r="E871" s="209"/>
      <c r="F871" s="209"/>
      <c r="G871" s="209"/>
      <c r="H871" s="196"/>
      <c r="I871" s="197"/>
      <c r="J871" s="197"/>
      <c r="K871" s="197"/>
      <c r="L871" s="197"/>
    </row>
    <row r="872" spans="1:12" ht="17.5" hidden="1" x14ac:dyDescent="0.35">
      <c r="A872" s="198"/>
      <c r="B872" s="199"/>
      <c r="C872" s="171"/>
      <c r="D872" s="171"/>
      <c r="E872" s="171"/>
      <c r="F872" s="171"/>
      <c r="G872" s="171"/>
      <c r="H872" s="196"/>
      <c r="I872" s="197"/>
      <c r="J872" s="197"/>
      <c r="K872" s="197"/>
      <c r="L872" s="197"/>
    </row>
    <row r="873" spans="1:12" ht="17.5" hidden="1" x14ac:dyDescent="0.35">
      <c r="A873" s="198"/>
      <c r="B873" s="199"/>
      <c r="C873" s="171"/>
      <c r="D873" s="171"/>
      <c r="E873" s="171"/>
      <c r="F873" s="171"/>
      <c r="G873" s="171"/>
      <c r="H873" s="196"/>
      <c r="I873" s="197"/>
      <c r="J873" s="197"/>
      <c r="K873" s="197"/>
      <c r="L873" s="197"/>
    </row>
    <row r="874" spans="1:12" ht="15.5" hidden="1" x14ac:dyDescent="0.35">
      <c r="A874" s="198"/>
      <c r="B874" s="199"/>
      <c r="C874" s="198"/>
      <c r="D874" s="198"/>
      <c r="E874" s="209"/>
      <c r="F874" s="209"/>
      <c r="G874" s="209"/>
      <c r="H874" s="196"/>
      <c r="I874" s="197"/>
      <c r="J874" s="197"/>
      <c r="K874" s="197"/>
      <c r="L874" s="197"/>
    </row>
    <row r="875" spans="1:12" ht="15.5" x14ac:dyDescent="0.35">
      <c r="A875" s="195" t="s">
        <v>234</v>
      </c>
      <c r="B875" s="195"/>
      <c r="C875" s="195"/>
      <c r="D875" s="195"/>
      <c r="E875" s="195"/>
      <c r="F875" s="209"/>
      <c r="G875" s="209"/>
      <c r="H875" s="196"/>
      <c r="I875" s="197"/>
      <c r="J875" s="197"/>
      <c r="K875" s="197"/>
      <c r="L875" s="197"/>
    </row>
    <row r="876" spans="1:12" ht="15.5" x14ac:dyDescent="0.35">
      <c r="A876" s="198"/>
      <c r="B876" s="199"/>
      <c r="C876" s="198"/>
      <c r="D876" s="198"/>
      <c r="E876" s="209"/>
      <c r="F876" s="209"/>
      <c r="G876" s="209"/>
      <c r="H876" s="196"/>
      <c r="I876" s="197"/>
      <c r="J876" s="197"/>
      <c r="K876" s="197"/>
      <c r="L876" s="197"/>
    </row>
    <row r="877" spans="1:12" ht="15.5" x14ac:dyDescent="0.35">
      <c r="A877" s="198"/>
      <c r="B877" s="199"/>
      <c r="C877" s="198"/>
      <c r="D877" s="200" t="s">
        <v>296</v>
      </c>
      <c r="E877" s="209"/>
      <c r="F877" s="209"/>
      <c r="G877" s="209"/>
      <c r="H877" s="196"/>
      <c r="I877" s="197"/>
      <c r="J877" s="197"/>
      <c r="K877" s="197"/>
      <c r="L877" s="197"/>
    </row>
    <row r="878" spans="1:12" ht="15.5" x14ac:dyDescent="0.35">
      <c r="A878" s="198"/>
      <c r="B878" s="199"/>
      <c r="C878" s="198"/>
      <c r="D878" s="198"/>
      <c r="E878" s="209"/>
      <c r="F878" s="209"/>
      <c r="G878" s="209"/>
      <c r="H878" s="196"/>
      <c r="I878" s="197"/>
      <c r="J878" s="197"/>
      <c r="K878" s="197"/>
      <c r="L878" s="197"/>
    </row>
    <row r="879" spans="1:12" x14ac:dyDescent="0.35">
      <c r="A879" s="201"/>
      <c r="B879" s="200" t="s">
        <v>235</v>
      </c>
      <c r="C879" s="200"/>
      <c r="D879" s="200"/>
      <c r="E879" s="200"/>
      <c r="F879" s="208"/>
      <c r="G879" s="208"/>
      <c r="H879" s="186"/>
      <c r="I879" s="197"/>
      <c r="J879" s="197"/>
      <c r="K879" s="197"/>
      <c r="L879" s="197"/>
    </row>
    <row r="880" spans="1:12" x14ac:dyDescent="0.35">
      <c r="A880" s="201"/>
      <c r="B880" s="201"/>
      <c r="C880" s="201"/>
      <c r="D880" s="200"/>
      <c r="E880" s="200"/>
      <c r="F880" s="208"/>
      <c r="G880" s="208"/>
      <c r="H880" s="186"/>
      <c r="I880" s="197"/>
      <c r="J880" s="197"/>
      <c r="K880" s="197"/>
      <c r="L880" s="197"/>
    </row>
    <row r="881" spans="1:12" ht="13.5" customHeight="1" x14ac:dyDescent="0.35">
      <c r="A881" s="195"/>
      <c r="B881" s="195"/>
      <c r="C881" s="195"/>
      <c r="D881" s="195"/>
      <c r="E881" s="195"/>
      <c r="F881" s="208"/>
      <c r="G881" s="208"/>
      <c r="H881" s="186"/>
      <c r="I881" s="197"/>
      <c r="J881" s="197"/>
      <c r="K881" s="197"/>
      <c r="L881" s="197"/>
    </row>
    <row r="882" spans="1:12" hidden="1" x14ac:dyDescent="0.35">
      <c r="A882" s="201"/>
      <c r="B882" s="200"/>
      <c r="C882" s="200"/>
      <c r="D882" s="200"/>
      <c r="E882" s="200"/>
      <c r="F882" s="208"/>
      <c r="G882" s="208"/>
      <c r="H882" s="186"/>
      <c r="I882" s="197"/>
      <c r="J882" s="197"/>
      <c r="K882" s="197"/>
      <c r="L882" s="197"/>
    </row>
    <row r="883" spans="1:12" x14ac:dyDescent="0.35">
      <c r="A883" s="6"/>
      <c r="B883" s="6"/>
      <c r="C883" s="6"/>
      <c r="D883" s="130" t="s">
        <v>236</v>
      </c>
      <c r="E883" s="166"/>
      <c r="F883" s="30"/>
      <c r="G883" s="30"/>
      <c r="H883" s="16"/>
      <c r="I883" s="197"/>
      <c r="J883" s="197"/>
      <c r="K883" s="197"/>
      <c r="L883" s="197"/>
    </row>
    <row r="884" spans="1:12" x14ac:dyDescent="0.35">
      <c r="A884" s="166"/>
      <c r="B884" s="166"/>
      <c r="C884" s="166"/>
      <c r="D884" s="130" t="s">
        <v>237</v>
      </c>
      <c r="E884" s="166"/>
      <c r="F884" s="30"/>
      <c r="G884" s="30"/>
      <c r="H884" s="172"/>
      <c r="I884" s="197"/>
      <c r="J884" s="197"/>
      <c r="K884" s="197"/>
      <c r="L884" s="197"/>
    </row>
    <row r="885" spans="1:12" ht="5.5" customHeight="1" x14ac:dyDescent="0.35">
      <c r="A885" s="166"/>
      <c r="B885" s="166"/>
      <c r="C885" s="166"/>
      <c r="D885" s="166"/>
      <c r="E885" s="166"/>
      <c r="F885" s="30"/>
      <c r="G885" s="30"/>
      <c r="H885" s="172"/>
      <c r="I885" s="197"/>
      <c r="J885" s="197"/>
      <c r="K885" s="197"/>
      <c r="L885" s="197"/>
    </row>
    <row r="886" spans="1:12" x14ac:dyDescent="0.35">
      <c r="A886" s="166" t="s">
        <v>301</v>
      </c>
      <c r="B886" s="166"/>
      <c r="C886" s="166"/>
      <c r="D886" s="166"/>
      <c r="E886" s="166"/>
      <c r="F886" s="16"/>
      <c r="G886" s="16"/>
      <c r="H886" s="172"/>
      <c r="I886" s="197"/>
      <c r="J886" s="197"/>
      <c r="K886" s="197"/>
      <c r="L886" s="197"/>
    </row>
    <row r="887" spans="1:12" x14ac:dyDescent="0.35">
      <c r="A887" s="6" t="s">
        <v>302</v>
      </c>
      <c r="B887" s="6"/>
      <c r="C887" s="6"/>
      <c r="D887" s="166"/>
      <c r="E887" s="166"/>
      <c r="F887" s="16"/>
      <c r="G887" s="16"/>
      <c r="H887" s="16"/>
      <c r="I887" s="197"/>
      <c r="J887" s="197"/>
      <c r="K887" s="197"/>
      <c r="L887" s="197"/>
    </row>
    <row r="888" spans="1:12" x14ac:dyDescent="0.35">
      <c r="A888" s="6" t="s">
        <v>303</v>
      </c>
      <c r="B888" s="6"/>
      <c r="C888" s="6"/>
      <c r="D888" s="166"/>
      <c r="E888" s="166"/>
      <c r="F888" s="16"/>
      <c r="G888" s="16"/>
      <c r="H888" s="16"/>
      <c r="I888" s="197"/>
      <c r="J888" s="197"/>
      <c r="K888" s="197"/>
      <c r="L888" s="197"/>
    </row>
    <row r="889" spans="1:12" x14ac:dyDescent="0.35">
      <c r="A889" s="6"/>
      <c r="B889" s="6"/>
      <c r="C889" s="6"/>
      <c r="D889" s="166"/>
      <c r="E889" s="166"/>
      <c r="F889" s="16"/>
      <c r="G889" s="16"/>
      <c r="H889" s="16" t="s">
        <v>297</v>
      </c>
      <c r="I889" s="197"/>
      <c r="J889" s="197"/>
      <c r="K889" s="197"/>
      <c r="L889" s="197"/>
    </row>
    <row r="890" spans="1:12" x14ac:dyDescent="0.35">
      <c r="A890" s="6"/>
      <c r="B890" s="6"/>
      <c r="C890" s="6"/>
      <c r="D890" s="166"/>
      <c r="E890" s="166"/>
      <c r="F890" s="16"/>
      <c r="G890" s="16"/>
      <c r="H890" s="16"/>
      <c r="I890" s="197"/>
      <c r="J890" s="197"/>
      <c r="K890" s="197"/>
      <c r="L890" s="197"/>
    </row>
    <row r="891" spans="1:12" x14ac:dyDescent="0.35">
      <c r="A891" s="201"/>
      <c r="B891" s="201"/>
      <c r="C891" s="201"/>
      <c r="D891" s="200"/>
      <c r="E891" s="200"/>
      <c r="F891" s="208"/>
      <c r="G891" s="208"/>
      <c r="H891" s="253" t="s">
        <v>298</v>
      </c>
      <c r="I891" s="197"/>
      <c r="J891" s="197"/>
      <c r="K891" s="197"/>
      <c r="L891" s="197"/>
    </row>
    <row r="892" spans="1:12" x14ac:dyDescent="0.35">
      <c r="A892" s="201"/>
      <c r="B892" s="201"/>
      <c r="C892" s="201"/>
      <c r="D892" s="200"/>
      <c r="E892" s="200"/>
      <c r="F892" s="208"/>
      <c r="G892" s="208"/>
      <c r="H892" s="186"/>
      <c r="I892" s="197"/>
      <c r="J892" s="197"/>
      <c r="K892" s="197"/>
      <c r="L892" s="197"/>
    </row>
    <row r="893" spans="1:12" x14ac:dyDescent="0.35">
      <c r="A893" s="201"/>
      <c r="B893" s="201"/>
      <c r="C893" s="201"/>
      <c r="D893" s="200"/>
      <c r="E893" s="200"/>
      <c r="F893" s="208"/>
      <c r="G893" s="208"/>
      <c r="H893" s="186"/>
      <c r="I893" s="197"/>
      <c r="J893" s="197"/>
      <c r="K893" s="197"/>
      <c r="L893" s="197"/>
    </row>
    <row r="894" spans="1:12" x14ac:dyDescent="0.35">
      <c r="A894" s="201"/>
      <c r="B894" s="201"/>
      <c r="C894" s="201"/>
      <c r="D894" s="200"/>
      <c r="E894" s="200"/>
      <c r="F894" s="208"/>
      <c r="G894" s="208"/>
      <c r="H894" s="186"/>
      <c r="I894" s="197"/>
      <c r="J894" s="197"/>
      <c r="K894" s="197"/>
      <c r="L894" s="197"/>
    </row>
    <row r="895" spans="1:12" x14ac:dyDescent="0.35">
      <c r="A895" s="201"/>
      <c r="B895" s="201"/>
      <c r="C895" s="201"/>
      <c r="D895" s="200"/>
      <c r="E895" s="200"/>
      <c r="F895" s="208"/>
      <c r="G895" s="208"/>
      <c r="H895" s="186"/>
      <c r="I895" s="197"/>
      <c r="J895" s="197"/>
      <c r="K895" s="197"/>
      <c r="L895" s="197"/>
    </row>
    <row r="896" spans="1:12" x14ac:dyDescent="0.35">
      <c r="A896" s="201"/>
      <c r="B896" s="201"/>
      <c r="C896" s="201"/>
      <c r="D896" s="200"/>
      <c r="E896" s="200"/>
      <c r="F896" s="208"/>
      <c r="G896" s="208"/>
      <c r="H896" s="186"/>
      <c r="I896" s="197"/>
      <c r="J896" s="197"/>
      <c r="K896" s="197"/>
      <c r="L896" s="197"/>
    </row>
    <row r="897" spans="1:12" x14ac:dyDescent="0.35">
      <c r="A897" s="201"/>
      <c r="B897" s="201"/>
      <c r="C897" s="201"/>
      <c r="D897" s="200"/>
      <c r="E897" s="200"/>
      <c r="F897" s="208"/>
      <c r="G897" s="208"/>
      <c r="H897" s="186"/>
      <c r="I897" s="197"/>
      <c r="J897" s="197"/>
      <c r="K897" s="197"/>
      <c r="L897" s="197"/>
    </row>
    <row r="898" spans="1:12" x14ac:dyDescent="0.35">
      <c r="A898" s="201"/>
      <c r="B898" s="201"/>
      <c r="C898" s="201"/>
      <c r="D898" s="200"/>
      <c r="E898" s="200"/>
      <c r="F898" s="208"/>
      <c r="G898" s="208"/>
      <c r="H898" s="186"/>
      <c r="I898" s="197"/>
      <c r="J898" s="197"/>
      <c r="K898" s="197"/>
      <c r="L898" s="197"/>
    </row>
    <row r="899" spans="1:12" x14ac:dyDescent="0.35">
      <c r="A899" s="201"/>
      <c r="B899" s="201"/>
      <c r="C899" s="201"/>
      <c r="D899" s="200"/>
      <c r="E899" s="200"/>
      <c r="F899" s="208"/>
      <c r="G899" s="208"/>
      <c r="H899" s="186"/>
      <c r="I899" s="197"/>
      <c r="J899" s="197"/>
      <c r="K899" s="197"/>
      <c r="L899" s="197"/>
    </row>
    <row r="900" spans="1:12" x14ac:dyDescent="0.35">
      <c r="A900" s="201"/>
      <c r="B900" s="201"/>
      <c r="C900" s="201"/>
      <c r="D900" s="200"/>
      <c r="E900" s="200"/>
      <c r="F900" s="208"/>
      <c r="G900" s="208"/>
      <c r="H900" s="186"/>
      <c r="I900" s="197"/>
      <c r="J900" s="197"/>
      <c r="K900" s="197"/>
      <c r="L900" s="197"/>
    </row>
    <row r="901" spans="1:12" x14ac:dyDescent="0.35">
      <c r="A901" s="201"/>
      <c r="B901" s="201"/>
      <c r="C901" s="201"/>
      <c r="D901" s="200"/>
      <c r="E901" s="200"/>
      <c r="F901" s="208"/>
      <c r="G901" s="208"/>
      <c r="H901" s="186"/>
      <c r="I901" s="197"/>
      <c r="J901" s="197"/>
      <c r="K901" s="197"/>
      <c r="L901" s="197"/>
    </row>
    <row r="902" spans="1:12" x14ac:dyDescent="0.35">
      <c r="A902" s="201"/>
      <c r="B902" s="201"/>
      <c r="C902" s="201"/>
      <c r="D902" s="200"/>
      <c r="E902" s="200"/>
      <c r="F902" s="208"/>
      <c r="G902" s="208"/>
      <c r="H902" s="186"/>
      <c r="I902" s="197"/>
      <c r="J902" s="197"/>
      <c r="K902" s="197"/>
      <c r="L902" s="197"/>
    </row>
    <row r="903" spans="1:12" x14ac:dyDescent="0.35">
      <c r="A903" s="201"/>
      <c r="B903" s="201"/>
      <c r="C903" s="201"/>
      <c r="D903" s="200"/>
      <c r="E903" s="200"/>
      <c r="F903" s="208"/>
      <c r="G903" s="208"/>
      <c r="H903" s="186"/>
      <c r="I903" s="197"/>
      <c r="J903" s="197"/>
      <c r="K903" s="197"/>
      <c r="L903" s="197"/>
    </row>
    <row r="904" spans="1:12" ht="15.5" x14ac:dyDescent="0.35">
      <c r="A904" s="199"/>
      <c r="B904" s="198"/>
      <c r="C904" s="198"/>
      <c r="D904" s="209"/>
      <c r="E904" s="209"/>
      <c r="F904" s="196"/>
      <c r="G904" s="196"/>
      <c r="H904" s="196"/>
      <c r="I904" s="197"/>
      <c r="J904" s="197"/>
      <c r="K904" s="197"/>
      <c r="L904" s="197"/>
    </row>
    <row r="905" spans="1:12" ht="15.5" x14ac:dyDescent="0.35">
      <c r="A905" s="198"/>
      <c r="B905" s="199"/>
      <c r="C905" s="198"/>
      <c r="D905" s="198"/>
      <c r="E905" s="209"/>
      <c r="F905" s="209"/>
      <c r="G905" s="209"/>
      <c r="H905" s="196"/>
      <c r="I905" s="197"/>
      <c r="J905" s="197"/>
      <c r="K905" s="197"/>
      <c r="L905" s="197"/>
    </row>
    <row r="906" spans="1:12" ht="15.5" x14ac:dyDescent="0.35">
      <c r="A906" s="198"/>
      <c r="B906" s="199"/>
      <c r="C906" s="198"/>
      <c r="D906" s="198"/>
      <c r="E906" s="209"/>
      <c r="F906" s="209"/>
      <c r="G906" s="209"/>
      <c r="H906" s="196"/>
      <c r="I906" s="197"/>
      <c r="J906" s="197"/>
      <c r="K906" s="197"/>
      <c r="L906" s="197"/>
    </row>
    <row r="907" spans="1:12" ht="15.5" x14ac:dyDescent="0.35">
      <c r="A907" s="198"/>
      <c r="B907" s="199"/>
      <c r="C907" s="198"/>
      <c r="D907" s="198"/>
      <c r="E907" s="209"/>
      <c r="F907" s="209"/>
      <c r="G907" s="209"/>
      <c r="H907" s="196"/>
      <c r="I907" s="197"/>
      <c r="J907" s="197"/>
      <c r="K907" s="197"/>
      <c r="L907" s="197"/>
    </row>
    <row r="908" spans="1:12" ht="17.5" x14ac:dyDescent="0.35">
      <c r="A908" s="198"/>
      <c r="B908" s="199"/>
      <c r="C908" s="171"/>
      <c r="D908" s="171"/>
      <c r="E908" s="171"/>
      <c r="F908" s="171"/>
      <c r="G908" s="171"/>
      <c r="H908" s="196"/>
      <c r="I908" s="197"/>
      <c r="J908" s="197"/>
      <c r="K908" s="197"/>
      <c r="L908" s="197"/>
    </row>
    <row r="909" spans="1:12" ht="17.5" x14ac:dyDescent="0.35">
      <c r="A909" s="198"/>
      <c r="B909" s="199"/>
      <c r="C909" s="171"/>
      <c r="D909" s="171"/>
      <c r="E909" s="171"/>
      <c r="F909" s="171"/>
      <c r="G909" s="171"/>
      <c r="H909" s="196"/>
      <c r="I909" s="197"/>
      <c r="J909" s="197"/>
      <c r="K909" s="197"/>
      <c r="L909" s="197"/>
    </row>
    <row r="910" spans="1:12" ht="15.5" x14ac:dyDescent="0.35">
      <c r="A910" s="198"/>
      <c r="B910" s="199"/>
      <c r="C910" s="198"/>
      <c r="D910" s="198"/>
      <c r="E910" s="209"/>
      <c r="F910" s="209"/>
      <c r="G910" s="209"/>
      <c r="H910" s="196"/>
      <c r="I910" s="197"/>
      <c r="J910" s="197"/>
      <c r="K910" s="197"/>
      <c r="L910" s="197"/>
    </row>
    <row r="911" spans="1:12" ht="15.5" x14ac:dyDescent="0.35">
      <c r="A911" s="195"/>
      <c r="B911" s="195"/>
      <c r="C911" s="195"/>
      <c r="D911" s="195"/>
      <c r="E911" s="195"/>
      <c r="F911" s="209"/>
      <c r="G911" s="209"/>
      <c r="H911" s="196"/>
      <c r="I911" s="197"/>
      <c r="J911" s="197"/>
      <c r="K911" s="197"/>
      <c r="L911" s="197"/>
    </row>
    <row r="912" spans="1:12" ht="15.5" x14ac:dyDescent="0.35">
      <c r="A912" s="198"/>
      <c r="B912" s="199"/>
      <c r="C912" s="198"/>
      <c r="D912" s="198"/>
      <c r="E912" s="209"/>
      <c r="F912" s="209"/>
      <c r="G912" s="209"/>
      <c r="H912" s="196"/>
      <c r="I912" s="197"/>
      <c r="J912" s="197"/>
      <c r="K912" s="197"/>
      <c r="L912" s="197"/>
    </row>
    <row r="913" spans="1:12" ht="15.5" x14ac:dyDescent="0.35">
      <c r="A913" s="198"/>
      <c r="B913" s="199"/>
      <c r="C913" s="198"/>
      <c r="D913" s="200"/>
      <c r="E913" s="209"/>
      <c r="F913" s="209"/>
      <c r="G913" s="209"/>
      <c r="H913" s="196"/>
      <c r="I913" s="197"/>
      <c r="J913" s="197"/>
      <c r="K913" s="197"/>
      <c r="L913" s="197"/>
    </row>
    <row r="914" spans="1:12" ht="15.5" x14ac:dyDescent="0.35">
      <c r="A914" s="198"/>
      <c r="B914" s="199"/>
      <c r="C914" s="198"/>
      <c r="D914" s="198"/>
      <c r="E914" s="209"/>
      <c r="F914" s="209"/>
      <c r="G914" s="209"/>
      <c r="H914" s="196"/>
      <c r="I914" s="197"/>
      <c r="J914" s="197"/>
      <c r="K914" s="197"/>
      <c r="L914" s="197"/>
    </row>
    <row r="915" spans="1:12" x14ac:dyDescent="0.35">
      <c r="A915" s="201"/>
      <c r="B915" s="200"/>
      <c r="C915" s="200"/>
      <c r="D915" s="200"/>
      <c r="E915" s="200"/>
      <c r="F915" s="208"/>
      <c r="G915" s="208"/>
      <c r="H915" s="186"/>
      <c r="I915" s="197"/>
      <c r="J915" s="197"/>
      <c r="K915" s="197"/>
      <c r="L915" s="197"/>
    </row>
    <row r="916" spans="1:12" x14ac:dyDescent="0.35">
      <c r="A916" s="201"/>
      <c r="B916" s="201"/>
      <c r="C916" s="201"/>
      <c r="D916" s="200"/>
      <c r="E916" s="200"/>
      <c r="F916" s="208"/>
      <c r="G916" s="208"/>
      <c r="H916" s="186"/>
      <c r="I916" s="197"/>
      <c r="J916" s="197"/>
      <c r="K916" s="197"/>
      <c r="L916" s="197"/>
    </row>
    <row r="917" spans="1:12" x14ac:dyDescent="0.35">
      <c r="A917" s="195"/>
      <c r="B917" s="195"/>
      <c r="C917" s="195"/>
      <c r="D917" s="195"/>
      <c r="E917" s="195"/>
      <c r="F917" s="208"/>
      <c r="G917" s="208"/>
      <c r="H917" s="186"/>
      <c r="I917" s="197"/>
      <c r="J917" s="197"/>
      <c r="K917" s="197"/>
      <c r="L917" s="197"/>
    </row>
    <row r="918" spans="1:12" x14ac:dyDescent="0.35">
      <c r="A918" s="201"/>
      <c r="B918" s="200"/>
      <c r="C918" s="200"/>
      <c r="D918" s="200"/>
      <c r="E918" s="200"/>
      <c r="F918" s="208"/>
      <c r="G918" s="208"/>
      <c r="H918" s="186"/>
      <c r="I918" s="197"/>
      <c r="J918" s="197"/>
      <c r="K918" s="197"/>
      <c r="L918" s="197"/>
    </row>
    <row r="919" spans="1:12" x14ac:dyDescent="0.35">
      <c r="A919" s="6"/>
      <c r="B919" s="6"/>
      <c r="C919" s="6"/>
      <c r="D919" s="130"/>
      <c r="E919" s="166"/>
      <c r="F919" s="30"/>
      <c r="G919" s="30"/>
      <c r="H919" s="16"/>
    </row>
    <row r="920" spans="1:12" x14ac:dyDescent="0.35">
      <c r="A920" s="166"/>
      <c r="B920" s="166"/>
      <c r="C920" s="166"/>
      <c r="D920" s="130"/>
      <c r="E920" s="166"/>
      <c r="F920" s="30"/>
      <c r="G920" s="30"/>
      <c r="H920" s="172"/>
    </row>
    <row r="921" spans="1:12" x14ac:dyDescent="0.35">
      <c r="A921" s="166"/>
      <c r="B921" s="166"/>
      <c r="C921" s="166"/>
      <c r="D921" s="166"/>
      <c r="E921" s="166"/>
      <c r="F921" s="30"/>
      <c r="G921" s="30"/>
      <c r="H921" s="172"/>
    </row>
    <row r="922" spans="1:12" x14ac:dyDescent="0.35">
      <c r="A922" s="166"/>
      <c r="B922" s="166"/>
      <c r="C922" s="166"/>
      <c r="D922" s="166"/>
      <c r="E922" s="166"/>
      <c r="F922" s="16"/>
      <c r="G922" s="16"/>
      <c r="H922" s="172"/>
    </row>
    <row r="923" spans="1:12" x14ac:dyDescent="0.35">
      <c r="A923" s="6"/>
      <c r="B923" s="6"/>
      <c r="C923" s="6"/>
      <c r="D923" s="166"/>
      <c r="E923" s="166"/>
      <c r="F923" s="16"/>
      <c r="G923" s="16"/>
      <c r="H923" s="16"/>
    </row>
    <row r="924" spans="1:12" x14ac:dyDescent="0.35">
      <c r="A924" s="6"/>
      <c r="B924" s="6"/>
      <c r="C924" s="6"/>
      <c r="D924" s="166"/>
      <c r="E924" s="166"/>
      <c r="F924" s="16"/>
      <c r="G924" s="16"/>
      <c r="H924" s="16"/>
    </row>
    <row r="925" spans="1:12" x14ac:dyDescent="0.35">
      <c r="A925" s="6"/>
      <c r="B925" s="6"/>
      <c r="C925" s="6"/>
      <c r="D925" s="166"/>
      <c r="E925" s="166"/>
      <c r="F925" s="16"/>
      <c r="G925" s="16"/>
      <c r="H925" s="16"/>
    </row>
    <row r="926" spans="1:12" x14ac:dyDescent="0.35">
      <c r="A926" s="6"/>
      <c r="B926" s="6"/>
      <c r="C926" s="6"/>
      <c r="D926" s="166"/>
      <c r="E926" s="166"/>
      <c r="F926" s="16"/>
      <c r="G926" s="16"/>
      <c r="H926" s="16"/>
    </row>
  </sheetData>
  <mergeCells count="36">
    <mergeCell ref="A277:K277"/>
    <mergeCell ref="C43:D43"/>
    <mergeCell ref="A245:M245"/>
    <mergeCell ref="A247:M247"/>
    <mergeCell ref="A249:K249"/>
    <mergeCell ref="A251:K251"/>
    <mergeCell ref="A255:M255"/>
    <mergeCell ref="A257:M257"/>
    <mergeCell ref="A269:K269"/>
    <mergeCell ref="A271:K271"/>
    <mergeCell ref="A273:K273"/>
    <mergeCell ref="A275:K275"/>
    <mergeCell ref="A308:K308"/>
    <mergeCell ref="A279:K279"/>
    <mergeCell ref="A281:K281"/>
    <mergeCell ref="A284:K284"/>
    <mergeCell ref="A286:K286"/>
    <mergeCell ref="A289:L289"/>
    <mergeCell ref="A298:K298"/>
    <mergeCell ref="A300:L300"/>
    <mergeCell ref="A301:M301"/>
    <mergeCell ref="A302:M302"/>
    <mergeCell ref="A304:K304"/>
    <mergeCell ref="A306:K306"/>
    <mergeCell ref="A373:C373"/>
    <mergeCell ref="A310:K310"/>
    <mergeCell ref="A311:K311"/>
    <mergeCell ref="A312:M312"/>
    <mergeCell ref="A313:M313"/>
    <mergeCell ref="A317:L317"/>
    <mergeCell ref="A320:K320"/>
    <mergeCell ref="A322:K322"/>
    <mergeCell ref="A323:K323"/>
    <mergeCell ref="A324:L324"/>
    <mergeCell ref="A330:J330"/>
    <mergeCell ref="A332:J332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Usluge Sigma d.o.o</dc:creator>
  <cp:lastModifiedBy>Korisnik</cp:lastModifiedBy>
  <cp:lastPrinted>2022-03-23T11:53:20Z</cp:lastPrinted>
  <dcterms:created xsi:type="dcterms:W3CDTF">2021-03-10T13:20:51Z</dcterms:created>
  <dcterms:modified xsi:type="dcterms:W3CDTF">2022-04-06T09:49:22Z</dcterms:modified>
</cp:coreProperties>
</file>